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panema\a_ADM_PROJ\HESFA_RECUP_ESTRUT_PREDIO_5\ANDAMENTO\COPRIT\PASTA PARA CD\"/>
    </mc:Choice>
  </mc:AlternateContent>
  <bookViews>
    <workbookView xWindow="-60" yWindow="45" windowWidth="15495" windowHeight="2985"/>
  </bookViews>
  <sheets>
    <sheet name="Relatório Sintético" sheetId="1" r:id="rId1"/>
  </sheets>
  <definedNames>
    <definedName name="_xlnm.Print_Area" localSheetId="0">'Relatório Sintético'!$A$1:$H$128</definedName>
    <definedName name="_xlnm.Print_Titles" localSheetId="0">'Relatório Sintético'!$1:$6</definedName>
  </definedNames>
  <calcPr calcId="152511"/>
</workbook>
</file>

<file path=xl/calcChain.xml><?xml version="1.0" encoding="utf-8"?>
<calcChain xmlns="http://schemas.openxmlformats.org/spreadsheetml/2006/main">
  <c r="H102" i="1" l="1"/>
  <c r="H94" i="1"/>
  <c r="H95" i="1"/>
  <c r="H96" i="1"/>
  <c r="H84" i="1"/>
  <c r="H101" i="1" l="1"/>
  <c r="H100" i="1"/>
  <c r="H103" i="1" s="1"/>
  <c r="H93" i="1"/>
  <c r="H97" i="1" s="1"/>
  <c r="H89" i="1"/>
  <c r="H88" i="1"/>
  <c r="H87" i="1"/>
  <c r="H83" i="1"/>
  <c r="H82" i="1"/>
  <c r="H81" i="1"/>
  <c r="H80" i="1"/>
  <c r="H79" i="1"/>
  <c r="H78" i="1"/>
  <c r="H76" i="1"/>
  <c r="H75" i="1"/>
  <c r="H73" i="1"/>
  <c r="H72" i="1"/>
  <c r="H71" i="1"/>
  <c r="H70" i="1"/>
  <c r="H66" i="1"/>
  <c r="H65" i="1"/>
  <c r="H64" i="1"/>
  <c r="H67" i="1" s="1"/>
  <c r="H60" i="1"/>
  <c r="H59" i="1"/>
  <c r="H58" i="1"/>
  <c r="H57" i="1"/>
  <c r="H56" i="1"/>
  <c r="H55" i="1"/>
  <c r="H53" i="1"/>
  <c r="H52" i="1"/>
  <c r="H51" i="1"/>
  <c r="H50" i="1"/>
  <c r="H49" i="1"/>
  <c r="H48" i="1"/>
  <c r="H47" i="1"/>
  <c r="H46" i="1"/>
  <c r="H45" i="1"/>
  <c r="H43" i="1"/>
  <c r="H42" i="1"/>
  <c r="H41" i="1"/>
  <c r="H40" i="1"/>
  <c r="H39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2" i="1"/>
  <c r="H21" i="1"/>
  <c r="H20" i="1"/>
  <c r="H16" i="1"/>
  <c r="H15" i="1"/>
  <c r="H14" i="1"/>
  <c r="H13" i="1"/>
  <c r="H12" i="1"/>
  <c r="H11" i="1"/>
  <c r="H10" i="1"/>
  <c r="H9" i="1"/>
  <c r="H61" i="1" l="1"/>
  <c r="H17" i="1"/>
  <c r="H85" i="1"/>
  <c r="H90" i="1"/>
  <c r="H104" i="1" l="1"/>
  <c r="H105" i="1" s="1"/>
  <c r="H107" i="1" s="1"/>
</calcChain>
</file>

<file path=xl/sharedStrings.xml><?xml version="1.0" encoding="utf-8"?>
<sst xmlns="http://schemas.openxmlformats.org/spreadsheetml/2006/main" count="301" uniqueCount="242">
  <si>
    <t>ITEM</t>
  </si>
  <si>
    <t>FONTE</t>
  </si>
  <si>
    <t>DISCRIMINAÇÃO DOS SERVIÇOS</t>
  </si>
  <si>
    <t>1.1</t>
  </si>
  <si>
    <t>M2</t>
  </si>
  <si>
    <t>1.2</t>
  </si>
  <si>
    <t>2.1</t>
  </si>
  <si>
    <t>UN</t>
  </si>
  <si>
    <t>2.2</t>
  </si>
  <si>
    <t>2.3</t>
  </si>
  <si>
    <t>2.4</t>
  </si>
  <si>
    <t>2.5</t>
  </si>
  <si>
    <t>3.1</t>
  </si>
  <si>
    <t>M</t>
  </si>
  <si>
    <t>M3</t>
  </si>
  <si>
    <t>4.1</t>
  </si>
  <si>
    <t>5.1</t>
  </si>
  <si>
    <t>5.2</t>
  </si>
  <si>
    <t>6.1</t>
  </si>
  <si>
    <t>H</t>
  </si>
  <si>
    <t>TOTAL GERAL</t>
  </si>
  <si>
    <t>NOTAS:</t>
  </si>
  <si>
    <t>BDI:</t>
  </si>
  <si>
    <t>BDI DIF:</t>
  </si>
  <si>
    <t>1 - ESTA PLANILHA É MATERIAL COMPLEMENTAR ÀS DIRETRIZES PARA ELABORAÇÃO DE PROJETOS.</t>
  </si>
  <si>
    <t>3 - TODAS AS FONTES DE PREÇO AQUI UTILIZADAS TÊM SEUS PREÇOS COMPOSTOS POR PESQUISAS DE MERCADO.</t>
  </si>
  <si>
    <t>4 - AS COLUNAS NOMEADAS COMO "REFERÊNCIA" E "CÓDIGO DA REFERÊNCIA" IDENTIFICAM, RESPECTIVAMENTE, A FONTE/REFERÊNCIA DE PREÇO UTILIZADA E O SEU RESPECTIVO CÓDIGO.</t>
  </si>
  <si>
    <t>5 -  AS COMPOSIÇÕES DOS CÓDIGOS DE REFERÊNCIA IDENTIFICADAS COM ASTERISCO (*), FORAM AJUSTADAS COM SUPRESSÃO OU INCLUSÃO DE INSUMOS, ALTERAÇÃO DE COEFICIENTES E MODIFICAÇÃO DE TEXTO DO SERVIÇO, DE FORMA A COMPOR SERVIÇOS NECESSÁRIOS AO PROJETO.</t>
  </si>
  <si>
    <t>6 - OS CÓDIGOS DAS FONTES DE REFERÊNCIA UTILIZADAS COMO BASE ESTÃO INSERIDOS NA DESCRIÇÃO DOS RESPECTIVOS SERVIÇOS.</t>
  </si>
  <si>
    <t>7 - O PREÇO UNITÁRIO DOS SERVIÇOS É OBTIDO POR PESQUISAS DE PREÇO, PORTANTO, COMPATÍVEIS COM OS PRATICADOS PELO MERCADO, CONFORME INFORMAÇÃO DAS RESPECTIVAS REFERÊNCIAS DE PREÇOS.</t>
  </si>
  <si>
    <t>8 - EM OBEDIÊNCIA À LEI Nº 13.161 DE 31/8/2015, OS PREÇOS UNITÁRIOS CONSIDERAM A DESONERAÇÃO DA FOLHA DE PAGAMENTO NA CONSTRUÇÃO CIVIL.</t>
  </si>
  <si>
    <t>9 - OS SERVIÇOS CONSTANTES NO CADERNO DE ESPECIFICAÇÕES GERAIS SÃO OS DESCRITOS NESTA PLANILHA ORÇAMENTÁRIA</t>
  </si>
  <si>
    <t>10 - AS COMPOSIÇÕES CUJOS CÓDIGOS SÃO IDENTIFICADOS COMO C-XXX (ETU) (SENDO XXX A NUMERAÇÃO SEQUENCIAL DE CONTROLE INTERNO DA DIPLAN/ETU/UFRJ), FORAM ELABORADAS PELA DIPLAN, USANDO-SE COMPOSIÇÕES AUXILIARES E INSUMOS EM CONFORMIDADE COM O DECRETO Nº 7.983, DE 08 DE ABRIL DE 2013.</t>
  </si>
  <si>
    <t>11 - A DIFERENÇA ENTRE OS PREÇOS UNITÁRIOS DAS COMPOSIÇÕES CONSTANTE NO ORÇAMENTO EM RELAÇÃO ÀS SUAS BASES DE REFERÊNCIA SE DEVE À CORREÇÃO DA SOMA DO VALOR TOTAL DE SEUS INSUMOS OU POR DIFERENÇAS DE ARREDONDAMENTO.</t>
  </si>
  <si>
    <t>12 - CONFORME SUMULA DO TCU Nº 253/2010 O BDI DIFERENCIADO NÃO SE APLICA NESTE ORÇAMENTO.</t>
  </si>
  <si>
    <t>EMOP</t>
  </si>
  <si>
    <t>Engenheiro Civil</t>
  </si>
  <si>
    <t xml:space="preserve">LOCAL: </t>
  </si>
  <si>
    <t xml:space="preserve">LS Horista: </t>
  </si>
  <si>
    <t xml:space="preserve">LS Mensalista: </t>
  </si>
  <si>
    <t>PLANILHA  ORÇAMENTÁRIA (ESTIMATIVA)</t>
  </si>
  <si>
    <t xml:space="preserve">CÓDIGO </t>
  </si>
  <si>
    <t>UNID.</t>
  </si>
  <si>
    <t>VL. UNIT.R$</t>
  </si>
  <si>
    <t>TOTAL R$</t>
  </si>
  <si>
    <t>1.0</t>
  </si>
  <si>
    <t>Relatório inicial de obras ou serviços de engenharia, incluindo registro fotográfico dos serviços com fotos de (10 x 15)cm, acompanhadas de legendas e indicação da localização, informações contratuais,descrição do escopo dos serviços realizados, todos com texto em "word for windows", conforme recomendações e especificações do órgão contratante.  Os relatórios deverão ser apresentados em duas vias (original e cópias) encadernadas acompanhadas de cópia digitalizada e armazenada em cd-rom.</t>
  </si>
  <si>
    <t>UNID</t>
  </si>
  <si>
    <t>Relatorio mensal de obras ou servicos de engenharia, incluindo , registro fotografico dos servicos com fotos (10x15)cm acompanhadas de legendas e indicacao da localizacao, informacoes contratuais, planilha orcamentaria e descricao do escopo dos servicos, realizados, todos com texto em "word for windows", conforme recomendacoes e especificacoes do orgao contratante. O relatorio devera ser apresentado em duas vias (original e copia) encadernadas e acompanhadas de copia digitalizada e armazenada em "cd rom". intervenções do restauro</t>
  </si>
  <si>
    <t>Relatorio final de obras ou servicos de engenharia, incluindo desenhos tamanho a-1 em "autocad for windows", registro fotografico dos servicos com fotos (10x15)cm acompanhadas de legendas e indicacao da localizacao, informacoes contratuais, planilha orcamentaria e descricao do escopo dos servicos, realizados, todos com texto em "word for windows", conforme recomendacoes e especificacoes do orgao contratante.  o relatorio devera ser apresentado em duas vias (original e copia) encadernadas e acompanhadas de copia digitalizada e armazenada em "dvd rom".  O item devera ser medido pelo numero de pranchas originais que compoe o relatorio.(desonerado)</t>
  </si>
  <si>
    <t>1.3</t>
  </si>
  <si>
    <t>2.0</t>
  </si>
  <si>
    <t>2.5.1</t>
  </si>
  <si>
    <t>2.3.1</t>
  </si>
  <si>
    <t>Placa de obra (conforme modelo etu / ufrj)  em madeira / chapa de aco galvanizado (3,00m x 1,50m)</t>
  </si>
  <si>
    <t>2.1.1</t>
  </si>
  <si>
    <t>2.4.1</t>
  </si>
  <si>
    <t>2.4.2</t>
  </si>
  <si>
    <t xml:space="preserve">Instalação e ligação provisória de alimentação de energia elétrica , em baixa tensão   - chave 100a, carga 3kw, 20cv </t>
  </si>
  <si>
    <t>3.0</t>
  </si>
  <si>
    <t>Movimento de Terra</t>
  </si>
  <si>
    <t>4.0</t>
  </si>
  <si>
    <t>M2XKM</t>
  </si>
  <si>
    <t>4.2</t>
  </si>
  <si>
    <t>5.0</t>
  </si>
  <si>
    <t>6.0</t>
  </si>
  <si>
    <t>6.1.1</t>
  </si>
  <si>
    <t>6.1.2</t>
  </si>
  <si>
    <t>Serviços Complemetares</t>
  </si>
  <si>
    <t>M2XMÊS</t>
  </si>
  <si>
    <t xml:space="preserve">Gerenciamento de Obras/Fiscalizaçao </t>
  </si>
  <si>
    <t>Equipe administrativa da contratada</t>
  </si>
  <si>
    <t>20.006.0100-0</t>
  </si>
  <si>
    <t>Contenção de terras com sacos de aniagem preenchidos com solo-cimento</t>
  </si>
  <si>
    <t xml:space="preserve">OBRA:                            </t>
  </si>
  <si>
    <r>
      <t>2 -  AS FONTES DE PREÇOS E COMPOSIÇÕES UTILIZADAS SÃO AS SEGUINTES: SINAPI - Sistema Nacional de Pesquisas de Custos e Índices de Construção Civil (fonte de preços) /  SCO - Sistema de Custos de Obras da Prefeitura da Cidade do Rio de Janeiro (fonte de preços) / INFORMATIVO SBC - Sistema Boletim de Custos (fonte de preços)</t>
    </r>
    <r>
      <rPr>
        <strike/>
        <sz val="12"/>
        <rFont val="Arial"/>
        <family val="2"/>
      </rPr>
      <t>/</t>
    </r>
    <r>
      <rPr>
        <sz val="12"/>
        <rFont val="Arial"/>
        <family val="2"/>
      </rPr>
      <t xml:space="preserve"> EMOP - Empresa de Obras Públicas da Estado do Rio de Janeiro (fonte de composição de custo) / COTAÇÃO DE MERCADO.</t>
    </r>
  </si>
  <si>
    <t>ART de execução de obras.</t>
  </si>
  <si>
    <t>2.2.1</t>
  </si>
  <si>
    <t>2.3.2</t>
  </si>
  <si>
    <t xml:space="preserve">Transporte de andaime tubular, considerando-se a area de projecao vertical do andaime, inclusive ida e volta do caminhao, carga e descarga </t>
  </si>
  <si>
    <t>Subtotal item 2.0 - Serviços Preliminares / Tecnicos</t>
  </si>
  <si>
    <t>Subtotal item 3.0 - Movimento de Terra</t>
  </si>
  <si>
    <t>Retirada de placa de obra em chapa de aço galvanizado</t>
  </si>
  <si>
    <t>Aluguel de andaime tubular sobre sapatas fixas, formado por elementos de 1,50m de largura e de altura, considerando-se a area da projecao vertical do andaime e pago pelo tempo necessario a sua utilizacao, exclusive: transporte dos elementos do andaime, ate a obra (vide item ad 15.10.0200), plataforma ou passarela de pinho ou similar (vide itens co 05.05.0500 e co 05.15.0300). montagem e desmontagem dos andaimes (vide item co 05.15.0100).</t>
  </si>
  <si>
    <t>Desmobilização do Canteiro</t>
  </si>
  <si>
    <t>4.1.1</t>
  </si>
  <si>
    <t>4.1.2</t>
  </si>
  <si>
    <t>4.1.3</t>
  </si>
  <si>
    <t>4.1.4</t>
  </si>
  <si>
    <t>4.2.1</t>
  </si>
  <si>
    <t>4.2.2</t>
  </si>
  <si>
    <t>Subtotal item 6.0 - Serviços Complementares</t>
  </si>
  <si>
    <t>7.0</t>
  </si>
  <si>
    <t>7.1</t>
  </si>
  <si>
    <t>7.1.1</t>
  </si>
  <si>
    <t>7.1.2</t>
  </si>
  <si>
    <t>Subtotal item 7.0 - Gerenciamento de Obras / Fiscalização</t>
  </si>
  <si>
    <t xml:space="preserve">TOTAL  SEM   BDI      </t>
  </si>
  <si>
    <t xml:space="preserve">TOTAL BDI DIFERENCIADO (0,00 %)   </t>
  </si>
  <si>
    <t>3.1.1</t>
  </si>
  <si>
    <t>Escavação Manual</t>
  </si>
  <si>
    <t>Engenheiro residente, inclusive encargos sociais</t>
  </si>
  <si>
    <t>Encarregado geral, inclusive encargos sociais</t>
  </si>
  <si>
    <t>KG</t>
  </si>
  <si>
    <t>QUANT</t>
  </si>
  <si>
    <t>1.4</t>
  </si>
  <si>
    <t>2.1.2</t>
  </si>
  <si>
    <t>2.1.3</t>
  </si>
  <si>
    <t>2.3.3</t>
  </si>
  <si>
    <t>2.3.4</t>
  </si>
  <si>
    <t>2.3.5</t>
  </si>
  <si>
    <t>2.4.3</t>
  </si>
  <si>
    <t>2.4.4</t>
  </si>
  <si>
    <t>2.4.5</t>
  </si>
  <si>
    <t>2.5.2</t>
  </si>
  <si>
    <t>2.5.3</t>
  </si>
  <si>
    <t>4.3</t>
  </si>
  <si>
    <t>4.3.1</t>
  </si>
  <si>
    <t>4.3.2</t>
  </si>
  <si>
    <t>4.3.3</t>
  </si>
  <si>
    <t>4.3.4</t>
  </si>
  <si>
    <t>4.3.5</t>
  </si>
  <si>
    <t>4.3.6</t>
  </si>
  <si>
    <t>4.3.7</t>
  </si>
  <si>
    <t xml:space="preserve">RECUPERAÇÃO ESTRUTURAL DO PRÉDIO 5 DO INSTITUTO DE ATENÇÃO À SAÚDE SÃO FRANCISCO DE ASSIS - HESFA / UFRJ  </t>
  </si>
  <si>
    <t>AV. PRESIDENTE VARGAS, 2863 - CIDADE NOVA - RJ</t>
  </si>
  <si>
    <t>UNxMÊS</t>
  </si>
  <si>
    <t>2.2.2</t>
  </si>
  <si>
    <t>2.2.3</t>
  </si>
  <si>
    <t>Projetos de "As Built"</t>
  </si>
  <si>
    <t>Procedimentos administrativos da UFRJ / mobilização da empresa.</t>
  </si>
  <si>
    <t>Extintor de incendio c/ carga gas carbonico co2 6kg incl. suporte parede carga completa - fornecimento  /  instalação</t>
  </si>
  <si>
    <t>Extintor incêndio água-pressurizada 10l incl. suporte parede carga completa - fornecimento/instalação</t>
  </si>
  <si>
    <t>Bebedouro elétrico tipo pressão em aço inoxidável, modelo de pé, adulto, capacidade 80 l/h - Fornecimento</t>
  </si>
  <si>
    <t>Plataforma ou passarela de madeira, (2,5 x 30)cm, considerando-se o aproveitamento da madeira 10 vezes.</t>
  </si>
  <si>
    <t>Montagem e desmontagem de andaime tubular, considerando-se a area vertical recoberta.</t>
  </si>
  <si>
    <t>Emissão de laudo técnico de prospecções em elementos estruturais (laje do 1º Pavimento)</t>
  </si>
  <si>
    <t>Projeto executivo estrutural  para laje do 1º Pavimento e escada metálica apresentado em CD, sendo o arquivo compativel com o Autocad da Autodesk, e uma copia em impressa nos padroes da contratante constando de plantas de forma, armacao, perfis metálicos e detalhes, de acordo com a ABNT.</t>
  </si>
  <si>
    <t>Serviços de consultoria técnica do Engenheiro Responsável pelo desenvolvimento do projeto estrutural, incluindo visita à obra, assim com esclarecimentos, adequações e detalhamentos do projeto estrutural durante a execução da obra.</t>
  </si>
  <si>
    <t>Execução de depósito em canteiro de obra em chapa de madeira compensada, não incluso mobiliário (depósito de cimento coberto e vedado)</t>
  </si>
  <si>
    <t>2.2.4</t>
  </si>
  <si>
    <t>Aprovações, taxas e emolumentos</t>
  </si>
  <si>
    <t>Instalacao e ligacao provisoria de para abastecimento de água e esgotamento sanitário dos containers / barracao.</t>
  </si>
  <si>
    <t>UNXKM</t>
  </si>
  <si>
    <t>UM</t>
  </si>
  <si>
    <t>Transporte de containers, ida e volta</t>
  </si>
  <si>
    <t>Serviços preliminares / tecnicos</t>
  </si>
  <si>
    <t>Aluguel de container escritorio, modelo padrao, medindo: (6x2,4x2,55)m, em estrutura de aco, composto por piso de madeira corrida, paredes forradas com compensado naval, teto com isolamento termico, com 1 porta de (0,80x2,10)m, 2 basculantes de (1,20x1,20)m, wc com pia, vaso sanitario e chuveiro, entrada para ar condicionado, inclusive aparelho, com suporte e tomada 3p, 2 pontos de iluminacao, 2 tomadas eletricas, distribuicao interna das instalacoes eletricas e hidraulicas ate o ponto de entrada/saida da unidade e peso aproximado de 2t, exclusive carga, descarga e transporte ida e volta ao canteiro. aluguel mensal.</t>
  </si>
  <si>
    <t>Aluguel de container wc/vestiário, modelo padrao, medindo: (6x2,4x2,55)m, em estrutura de aco, composto por piso de compensado naval revestido com plurigoma, paredes ao natural, teto com isolamento termico, com 1 porta de (0,80x2,10)m, 2 basculantes de (1,20x1,20), com 5 chuveiros, 3 vasos sanitarios, mictorio e 3 lavatorios, 2 pontos de iluminacao, distribuicao interna das instalacoes eletricas e hidraulicas ate o ponto de entrada/saida da unidade e peso aproximado de 2,3t, exclusive carga, descarga e transporte ida e volta ao canteiro. aluguel mensal.</t>
  </si>
  <si>
    <t>Carga e descarga de container</t>
  </si>
  <si>
    <t>2.2.5</t>
  </si>
  <si>
    <t>2.2.6</t>
  </si>
  <si>
    <t>2.2.7</t>
  </si>
  <si>
    <t>2.2.8</t>
  </si>
  <si>
    <t>2.2.9</t>
  </si>
  <si>
    <t>2.2.10</t>
  </si>
  <si>
    <t>2.2.11</t>
  </si>
  <si>
    <t>Movimentação vertical ou horizontal de plataforma ou passarela</t>
  </si>
  <si>
    <t>Transportes, Carga e Descarga, Descarte</t>
  </si>
  <si>
    <t>2.4.6</t>
  </si>
  <si>
    <t>Estrutura de Concreto Armado</t>
  </si>
  <si>
    <t>Demolições, Entulhos e Descartes</t>
  </si>
  <si>
    <t>Canteiro de Obras</t>
  </si>
  <si>
    <t>2.4.7</t>
  </si>
  <si>
    <t>2.4.9</t>
  </si>
  <si>
    <t>Remoção CUIDADOSA  dos pisos em Ladrilho Hidráulico do pavimento térreo. Com  catalogação e armazenamento das peças para possíveis reaproveitamentos.</t>
  </si>
  <si>
    <t>Demolição de alvenaria de tijolo maciço, de forma manual.</t>
  </si>
  <si>
    <t>Demolição de laje de forma manual</t>
  </si>
  <si>
    <t>2.5.4</t>
  </si>
  <si>
    <t>2.5.5</t>
  </si>
  <si>
    <t>2.5.6</t>
  </si>
  <si>
    <t>1.5</t>
  </si>
  <si>
    <t>1.6</t>
  </si>
  <si>
    <t>1.7</t>
  </si>
  <si>
    <t>ART de laudos / consultoria</t>
  </si>
  <si>
    <t>1.8</t>
  </si>
  <si>
    <t>1.9</t>
  </si>
  <si>
    <t>Projetos / serviços técnicos</t>
  </si>
  <si>
    <t>ART de execuçãso de projetos</t>
  </si>
  <si>
    <t>Relatórios</t>
  </si>
  <si>
    <t>KGxKM</t>
  </si>
  <si>
    <t>2.2.12</t>
  </si>
  <si>
    <t>3.1.3</t>
  </si>
  <si>
    <t>Compactação de aterro com placa vibratória</t>
  </si>
  <si>
    <t>Estrutura</t>
  </si>
  <si>
    <t>Estrutura metálica</t>
  </si>
  <si>
    <t>M3XMÊS</t>
  </si>
  <si>
    <t>Andaime, Plataformas, Escoras</t>
  </si>
  <si>
    <t xml:space="preserve">Retirada de esquadrias  de madeira sem reaproveitamento </t>
  </si>
  <si>
    <t>Aterro com mistura solo / cimento 1:15 (cimento/areia)  para reforço de solo</t>
  </si>
  <si>
    <t>Transporte vertical / horizontal das vigas metálicas de  até 12 metros,   para o interior da obra  com utilização de guindaste hidráulico, com lança telescópica</t>
  </si>
  <si>
    <t>Instalação e ligação provisória de alimentação de energia elétrica chave blindada tripolar 250V, 30A. Fornecimento e instalação para o guincho elétrico</t>
  </si>
  <si>
    <t>Abertura de vão em alvenaria de pedra de mão para confecção de berços para vigas metálicas</t>
  </si>
  <si>
    <t>Preenchimento de berço com pedra argamassada traço 1:4 com pedra de mão</t>
  </si>
  <si>
    <t>Escada metálica</t>
  </si>
  <si>
    <t>Revestimentos</t>
  </si>
  <si>
    <t>Guincho para transporte vertical de cargas, inclusive o operador, a torre e o respectivo estaiamento, com as seguintes especificações mínimas: motor elétrico trifásico de 10 HP, chave de reversão manual, motofreio e dispositivo de ante queda livre. Custo horário produtivo. (Posicionamento das vigas metálicas)</t>
  </si>
  <si>
    <t xml:space="preserve">Guarda-corpo metalico , com 1,00m de altura, com montantes em barra chata 1"x1/4", para pintura em esmalte sintético na cor verde, espaçadas 10 cm,  fixadas em barra chata 3/4"x1/4" soldada   na viga metálica.  Corrimão em barra chata 1/4"x1" soldada no guarda-corpo  para fixação do corrimao em madeira.  Fornecimento e instalação.                               </t>
  </si>
  <si>
    <t>Forração dos degraus da escada em peça de madeira Cumarú aparelhada de 1,60x27x3 cm</t>
  </si>
  <si>
    <t xml:space="preserve">Estrutura metalica em especial resistencia a corrosao (Aco USI  SAC, ASTM ou similar) para  pilares (duplo "U" 300x50x#1/4" aço ASTM A36n, apoio do patamar da escada), escadas e  patamares, inclusive  chapa de aço dobrada e  pintura protetora e de acabamento, fornecimento de todos os materiais e montagem. </t>
  </si>
  <si>
    <t>Estrutura matálica em aço ASTM A572  perfil "I", W 530x66 ; W 310x23,8 ; W 200x19,3 ; E W 150x13 . Fornecimento e montagem.</t>
  </si>
  <si>
    <t>Berço de argamassa epoxi (grout) (20X60X35)</t>
  </si>
  <si>
    <t>Chapa metálica aço ASTM A36 (20x150x250) E (20X300X600) E (20X150X400)</t>
  </si>
  <si>
    <t>Subtotal item 4.0 -Estrutura</t>
  </si>
  <si>
    <t>Sub-base de areia média e=15cm, inclusive fornecimento dos materiais, medido após compactação (desonerado)</t>
  </si>
  <si>
    <t>Base bica corrida e=12 cm , inclusive fornecimento dos materiais, medida após a compactação.</t>
  </si>
  <si>
    <t>Concreto magro para lastro , aplicado em piso ou radier espessura 3 cm</t>
  </si>
  <si>
    <t xml:space="preserve">Laje de piso em concreto Fck 25 Mpa e malha Q-92 e= 10 cm </t>
  </si>
  <si>
    <t>Bebedouro elétrico tipo pressão em aço inoxidável, modelo de pé, adulto, capacidade 80 l/h- Instalação</t>
  </si>
  <si>
    <t>Proteção de pisos hidráulico com espuma e chapa de compensado</t>
  </si>
  <si>
    <t>2.2.13</t>
  </si>
  <si>
    <t>Proteções em geral (vidros remanescentes,esquadrias, elementos decorativos, etc....) com  placas  de compensado. (Esquadrias)</t>
  </si>
  <si>
    <t>2.2.14</t>
  </si>
  <si>
    <t>Proteção de pisos externos com lona plástica</t>
  </si>
  <si>
    <t>Montagem e desmontagem de escoramento tubular normal, em obras de arte, na densidade de 5m de tubo por m3 de escoramento, compreendendo os transportes de material para obra e desta para o deposito, inclusive carga e descarga.  o preco e dado por m3 de escoramento, contando das sapatas ate as extremidades superiores dos tubos, sendo pagos 60% na montagem e 40% na desmontagem.</t>
  </si>
  <si>
    <t>Transporte horizontal manual de vigas metalicas</t>
  </si>
  <si>
    <t>Aluguel de escoramento tubular em obras de arte, com tubos metalicos, tipo mannesmmann ou similar, na densidade 5m de tubo equipado por m3 de escoramento, pago pelo volume deste e pelo tempo necessario, desde a entrega do material na obra, na ocasiao apropriada ate sua carga, para devolucao, logo que desnecessaria.</t>
  </si>
  <si>
    <t>Escavacao manual de vala em material de 1a categoria até 1,5 m.</t>
  </si>
  <si>
    <t>3.1.2</t>
  </si>
  <si>
    <t>2.4.8</t>
  </si>
  <si>
    <t>laje pré-moldada de piso treliçada c/ H= 15 cmj  (Pré-laje), com concreto de capeamento estruturalC30 (FCK=30MPA)</t>
  </si>
  <si>
    <t>Concreto usinado bombeado FCK=30 MPA, inclusive lançamento e adensamento</t>
  </si>
  <si>
    <t xml:space="preserve">Armação aco CA-50 , diam 6,3 mm (1/4) à 12,5 mm (1/2) - fornecimento / corte / dobra / colocação </t>
  </si>
  <si>
    <t>5.3</t>
  </si>
  <si>
    <t>Corrimão em madeira Cumarú diâmetro 4 cm inclusive pintura veniz naval</t>
  </si>
  <si>
    <t>Acabamento do guarda-corpo em madeira Cumarú (5x3) cm inclusive pintura verniz naval</t>
  </si>
  <si>
    <t>Execução de área de convivencia ( cobertura e piso)</t>
  </si>
  <si>
    <t>Subtotal item 1.0 - Projetos / Serviços Técnicos</t>
  </si>
  <si>
    <t>Subtotal item 4.0 - Revestimentos</t>
  </si>
  <si>
    <t>6.1.3</t>
  </si>
  <si>
    <t>6.1.4</t>
  </si>
  <si>
    <t>Retirada de instalação sanitária provisória</t>
  </si>
  <si>
    <t>Retirada de instalação provisória de água</t>
  </si>
  <si>
    <t>Retirada de instalação provisória de luz e força</t>
  </si>
  <si>
    <t>Transporte horizontal  com carrinho de mão de entulho / solo</t>
  </si>
  <si>
    <t>7.1.3</t>
  </si>
  <si>
    <t>Tecnico de segurança com encargos complementares</t>
  </si>
  <si>
    <t>____________________________________</t>
  </si>
  <si>
    <t>Retirada de entulho de obra em cacamba de aco com 5m3 de capacidade, inclusive carregamento do container, transporte e descarga, inclusive tarifa de disposicao final.</t>
  </si>
  <si>
    <t>REFERENCIA:  set/2019</t>
  </si>
  <si>
    <t xml:space="preserve">TOTAL BDI PADRÃO (%)   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</si>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</sst>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 R$ &quot;#,##0.00\ ;&quot; R$ (&quot;#,##0.00\);&quot; R$ -&quot;#\ ;@\ "/>
    <numFmt numFmtId="165" formatCode="#,##0.00\ ;&quot; (&quot;#,##0.00\);&quot; -&quot;#\ ;@\ "/>
    <numFmt numFmtId="166" formatCode="_(* #,##0.00_);_(* \(#,##0.00\);_(* \-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1"/>
    </font>
    <font>
      <sz val="10"/>
      <name val="Arial"/>
      <family val="2"/>
      <charset val="1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strike/>
      <sz val="12"/>
      <name val="Arial"/>
      <family val="2"/>
    </font>
    <font>
      <sz val="10"/>
      <color rgb="FFC0000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</font>
    <font>
      <sz val="11"/>
      <name val="Arial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9D9D9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55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164" fontId="7" fillId="0" borderId="0" applyFill="0" applyBorder="0" applyAlignment="0" applyProtection="0"/>
    <xf numFmtId="165" fontId="7" fillId="0" borderId="0" applyFill="0" applyBorder="0" applyAlignment="0" applyProtection="0"/>
    <xf numFmtId="0" fontId="9" fillId="0" borderId="0" applyBorder="0" applyProtection="0"/>
    <xf numFmtId="9" fontId="10" fillId="0" borderId="0"/>
    <xf numFmtId="166" fontId="7" fillId="0" borderId="0" applyFill="0" applyBorder="0" applyAlignment="0" applyProtection="0"/>
    <xf numFmtId="0" fontId="7" fillId="0" borderId="0"/>
    <xf numFmtId="0" fontId="7" fillId="0" borderId="0"/>
  </cellStyleXfs>
  <cellXfs count="159">
    <xf numFmtId="0" fontId="0" fillId="0" borderId="0" xfId="0"/>
    <xf numFmtId="0" fontId="0" fillId="0" borderId="0" xfId="0" applyAlignment="1">
      <alignment horizontal="center" vertical="center"/>
    </xf>
    <xf numFmtId="44" fontId="0" fillId="0" borderId="0" xfId="1" applyFont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4" fontId="0" fillId="0" borderId="0" xfId="1" applyFont="1"/>
    <xf numFmtId="44" fontId="0" fillId="0" borderId="0" xfId="1" applyFont="1" applyAlignment="1">
      <alignment horizontal="left"/>
    </xf>
    <xf numFmtId="44" fontId="0" fillId="8" borderId="0" xfId="1" applyFont="1" applyFill="1" applyBorder="1" applyAlignment="1">
      <alignment vertical="center"/>
    </xf>
    <xf numFmtId="44" fontId="0" fillId="8" borderId="0" xfId="1" applyFont="1" applyFill="1" applyBorder="1" applyAlignment="1">
      <alignment horizontal="right" vertical="center"/>
    </xf>
    <xf numFmtId="44" fontId="0" fillId="8" borderId="0" xfId="1" applyFont="1" applyFill="1" applyBorder="1" applyAlignment="1">
      <alignment horizontal="centerContinuous" vertical="center"/>
    </xf>
    <xf numFmtId="44" fontId="2" fillId="8" borderId="0" xfId="1" applyFont="1" applyFill="1" applyBorder="1" applyAlignment="1">
      <alignment horizontal="center" vertical="center" wrapText="1"/>
    </xf>
    <xf numFmtId="0" fontId="0" fillId="8" borderId="0" xfId="0" applyFill="1" applyBorder="1"/>
    <xf numFmtId="0" fontId="11" fillId="3" borderId="4" xfId="3" applyFont="1" applyFill="1" applyBorder="1" applyAlignment="1">
      <alignment horizontal="center" vertical="center" wrapText="1"/>
    </xf>
    <xf numFmtId="0" fontId="11" fillId="3" borderId="1" xfId="3" applyFont="1" applyFill="1" applyBorder="1" applyAlignment="1">
      <alignment horizontal="center" vertical="center" wrapText="1"/>
    </xf>
    <xf numFmtId="0" fontId="11" fillId="3" borderId="4" xfId="3" applyFont="1" applyFill="1" applyBorder="1" applyAlignment="1">
      <alignment vertical="center" wrapText="1"/>
    </xf>
    <xf numFmtId="0" fontId="11" fillId="3" borderId="5" xfId="3" applyFont="1" applyFill="1" applyBorder="1" applyAlignment="1">
      <alignment horizontal="center" vertical="center" wrapText="1"/>
    </xf>
    <xf numFmtId="0" fontId="11" fillId="4" borderId="2" xfId="3" applyFont="1" applyFill="1" applyBorder="1" applyAlignment="1">
      <alignment horizontal="center" vertical="center" wrapText="1"/>
    </xf>
    <xf numFmtId="0" fontId="11" fillId="4" borderId="2" xfId="3" applyFont="1" applyFill="1" applyBorder="1" applyAlignment="1">
      <alignment vertical="center" wrapText="1"/>
    </xf>
    <xf numFmtId="0" fontId="12" fillId="5" borderId="2" xfId="3" applyFont="1" applyFill="1" applyBorder="1" applyAlignment="1">
      <alignment horizontal="center" vertical="center"/>
    </xf>
    <xf numFmtId="164" fontId="12" fillId="6" borderId="2" xfId="5" applyFont="1" applyFill="1" applyBorder="1" applyAlignment="1" applyProtection="1">
      <alignment horizontal="center" vertical="center" wrapText="1"/>
    </xf>
    <xf numFmtId="4" fontId="12" fillId="8" borderId="2" xfId="3" applyNumberFormat="1" applyFont="1" applyFill="1" applyBorder="1" applyAlignment="1">
      <alignment horizontal="center" vertical="center" wrapText="1"/>
    </xf>
    <xf numFmtId="165" fontId="12" fillId="8" borderId="2" xfId="6" applyFont="1" applyFill="1" applyBorder="1" applyAlignment="1">
      <alignment horizontal="center" vertical="center" wrapText="1"/>
    </xf>
    <xf numFmtId="4" fontId="12" fillId="9" borderId="2" xfId="3" applyNumberFormat="1" applyFont="1" applyFill="1" applyBorder="1" applyAlignment="1">
      <alignment horizontal="center" vertical="center" wrapText="1"/>
    </xf>
    <xf numFmtId="4" fontId="11" fillId="11" borderId="2" xfId="5" applyNumberFormat="1" applyFont="1" applyFill="1" applyBorder="1" applyAlignment="1" applyProtection="1">
      <alignment horizontal="center" vertical="center"/>
    </xf>
    <xf numFmtId="0" fontId="12" fillId="4" borderId="2" xfId="3" applyFont="1" applyFill="1" applyBorder="1" applyAlignment="1">
      <alignment horizontal="center" vertical="center" wrapText="1"/>
    </xf>
    <xf numFmtId="0" fontId="13" fillId="10" borderId="2" xfId="0" applyFont="1" applyFill="1" applyBorder="1" applyAlignment="1">
      <alignment vertical="center" wrapText="1"/>
    </xf>
    <xf numFmtId="0" fontId="12" fillId="8" borderId="2" xfId="3" applyFont="1" applyFill="1" applyBorder="1" applyAlignment="1">
      <alignment horizontal="center" vertical="center" wrapText="1"/>
    </xf>
    <xf numFmtId="165" fontId="12" fillId="8" borderId="2" xfId="6" applyFont="1" applyFill="1" applyBorder="1" applyAlignment="1" applyProtection="1">
      <alignment horizontal="center" vertical="center"/>
    </xf>
    <xf numFmtId="0" fontId="11" fillId="4" borderId="7" xfId="3" applyFont="1" applyFill="1" applyBorder="1" applyAlignment="1">
      <alignment horizontal="center" vertical="center" wrapText="1"/>
    </xf>
    <xf numFmtId="0" fontId="11" fillId="4" borderId="7" xfId="3" applyFont="1" applyFill="1" applyBorder="1" applyAlignment="1">
      <alignment vertical="center" wrapText="1"/>
    </xf>
    <xf numFmtId="0" fontId="11" fillId="4" borderId="8" xfId="3" applyFont="1" applyFill="1" applyBorder="1" applyAlignment="1">
      <alignment vertical="center" wrapText="1"/>
    </xf>
    <xf numFmtId="2" fontId="12" fillId="4" borderId="2" xfId="3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44" fontId="3" fillId="0" borderId="0" xfId="1" applyFont="1" applyAlignment="1">
      <alignment horizontal="right" vertical="center"/>
    </xf>
    <xf numFmtId="44" fontId="6" fillId="0" borderId="0" xfId="1" applyFont="1" applyBorder="1" applyAlignment="1">
      <alignment horizontal="right" vertical="center"/>
    </xf>
    <xf numFmtId="0" fontId="11" fillId="3" borderId="10" xfId="3" applyFont="1" applyFill="1" applyBorder="1" applyAlignment="1">
      <alignment horizontal="center" vertical="center" wrapText="1"/>
    </xf>
    <xf numFmtId="0" fontId="11" fillId="3" borderId="11" xfId="3" applyFont="1" applyFill="1" applyBorder="1" applyAlignment="1">
      <alignment horizontal="center" vertical="center" wrapText="1"/>
    </xf>
    <xf numFmtId="0" fontId="11" fillId="3" borderId="10" xfId="3" applyFont="1" applyFill="1" applyBorder="1" applyAlignment="1">
      <alignment vertical="center" wrapText="1"/>
    </xf>
    <xf numFmtId="2" fontId="11" fillId="3" borderId="11" xfId="3" applyNumberFormat="1" applyFont="1" applyFill="1" applyBorder="1" applyAlignment="1">
      <alignment horizontal="center" vertical="center" wrapText="1"/>
    </xf>
    <xf numFmtId="4" fontId="11" fillId="3" borderId="11" xfId="3" applyNumberFormat="1" applyFont="1" applyFill="1" applyBorder="1" applyAlignment="1">
      <alignment horizontal="center" vertical="center" wrapText="1"/>
    </xf>
    <xf numFmtId="0" fontId="5" fillId="0" borderId="2" xfId="0" applyFont="1" applyBorder="1"/>
    <xf numFmtId="0" fontId="12" fillId="8" borderId="4" xfId="3" applyFont="1" applyFill="1" applyBorder="1" applyAlignment="1">
      <alignment horizontal="center" vertical="center" wrapText="1"/>
    </xf>
    <xf numFmtId="0" fontId="11" fillId="4" borderId="0" xfId="3" applyFont="1" applyFill="1" applyBorder="1" applyAlignment="1">
      <alignment horizontal="center" vertical="center" wrapText="1"/>
    </xf>
    <xf numFmtId="0" fontId="11" fillId="4" borderId="3" xfId="3" applyFont="1" applyFill="1" applyBorder="1" applyAlignment="1">
      <alignment vertical="center" wrapText="1"/>
    </xf>
    <xf numFmtId="0" fontId="12" fillId="8" borderId="5" xfId="3" applyFont="1" applyFill="1" applyBorder="1" applyAlignment="1">
      <alignment horizontal="center" vertical="center" wrapText="1"/>
    </xf>
    <xf numFmtId="0" fontId="16" fillId="12" borderId="2" xfId="3" applyFont="1" applyFill="1" applyBorder="1" applyAlignment="1" applyProtection="1">
      <alignment vertical="center"/>
    </xf>
    <xf numFmtId="0" fontId="12" fillId="5" borderId="9" xfId="3" applyFont="1" applyFill="1" applyBorder="1" applyAlignment="1">
      <alignment horizontal="center" vertical="center"/>
    </xf>
    <xf numFmtId="165" fontId="12" fillId="8" borderId="9" xfId="6" applyFont="1" applyFill="1" applyBorder="1" applyAlignment="1">
      <alignment horizontal="center" vertical="center" wrapText="1"/>
    </xf>
    <xf numFmtId="0" fontId="11" fillId="4" borderId="3" xfId="3" applyFont="1" applyFill="1" applyBorder="1" applyAlignment="1">
      <alignment horizontal="center" vertical="center" wrapText="1"/>
    </xf>
    <xf numFmtId="0" fontId="11" fillId="4" borderId="12" xfId="3" applyFont="1" applyFill="1" applyBorder="1" applyAlignment="1">
      <alignment horizontal="center" vertical="center" wrapText="1"/>
    </xf>
    <xf numFmtId="0" fontId="11" fillId="4" borderId="13" xfId="3" applyFont="1" applyFill="1" applyBorder="1" applyAlignment="1">
      <alignment horizontal="center" vertical="center" wrapText="1"/>
    </xf>
    <xf numFmtId="0" fontId="0" fillId="8" borderId="0" xfId="0" applyFill="1"/>
    <xf numFmtId="4" fontId="12" fillId="4" borderId="2" xfId="3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justify" vertical="center"/>
    </xf>
    <xf numFmtId="0" fontId="0" fillId="0" borderId="0" xfId="0" applyBorder="1"/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/>
    <xf numFmtId="0" fontId="19" fillId="8" borderId="0" xfId="0" applyFont="1" applyFill="1" applyBorder="1" applyAlignment="1">
      <alignment vertical="center"/>
    </xf>
    <xf numFmtId="0" fontId="19" fillId="5" borderId="0" xfId="0" applyFont="1" applyFill="1" applyBorder="1" applyAlignment="1">
      <alignment vertical="center"/>
    </xf>
    <xf numFmtId="0" fontId="11" fillId="4" borderId="14" xfId="3" applyFont="1" applyFill="1" applyBorder="1" applyAlignment="1">
      <alignment vertical="center" wrapText="1"/>
    </xf>
    <xf numFmtId="2" fontId="12" fillId="8" borderId="14" xfId="3" applyNumberFormat="1" applyFont="1" applyFill="1" applyBorder="1" applyAlignment="1">
      <alignment horizontal="center" vertical="center"/>
    </xf>
    <xf numFmtId="4" fontId="12" fillId="8" borderId="14" xfId="3" applyNumberFormat="1" applyFont="1" applyFill="1" applyBorder="1" applyAlignment="1">
      <alignment horizontal="center" vertical="center" wrapText="1"/>
    </xf>
    <xf numFmtId="165" fontId="12" fillId="8" borderId="14" xfId="6" applyFont="1" applyFill="1" applyBorder="1" applyAlignment="1">
      <alignment horizontal="center" vertical="center" wrapText="1"/>
    </xf>
    <xf numFmtId="4" fontId="12" fillId="7" borderId="15" xfId="3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5" fontId="12" fillId="8" borderId="14" xfId="6" applyFont="1" applyFill="1" applyBorder="1" applyAlignment="1" applyProtection="1">
      <alignment horizontal="center" vertical="center"/>
    </xf>
    <xf numFmtId="0" fontId="5" fillId="8" borderId="14" xfId="0" applyFont="1" applyFill="1" applyBorder="1" applyAlignment="1">
      <alignment vertical="center" wrapText="1"/>
    </xf>
    <xf numFmtId="0" fontId="12" fillId="4" borderId="14" xfId="3" applyFont="1" applyFill="1" applyBorder="1" applyAlignment="1">
      <alignment horizontal="center" vertical="center" wrapText="1"/>
    </xf>
    <xf numFmtId="0" fontId="12" fillId="5" borderId="14" xfId="3" applyFont="1" applyFill="1" applyBorder="1" applyAlignment="1">
      <alignment horizontal="center" vertical="center"/>
    </xf>
    <xf numFmtId="2" fontId="12" fillId="8" borderId="10" xfId="3" applyNumberFormat="1" applyFont="1" applyFill="1" applyBorder="1" applyAlignment="1">
      <alignment horizontal="center" vertical="center"/>
    </xf>
    <xf numFmtId="0" fontId="12" fillId="8" borderId="7" xfId="3" applyFont="1" applyFill="1" applyBorder="1" applyAlignment="1">
      <alignment horizontal="center" vertical="center"/>
    </xf>
    <xf numFmtId="0" fontId="12" fillId="8" borderId="14" xfId="3" applyFont="1" applyFill="1" applyBorder="1" applyAlignment="1">
      <alignment horizontal="center" vertical="center"/>
    </xf>
    <xf numFmtId="4" fontId="12" fillId="7" borderId="7" xfId="3" applyNumberFormat="1" applyFont="1" applyFill="1" applyBorder="1" applyAlignment="1">
      <alignment horizontal="center" vertical="center"/>
    </xf>
    <xf numFmtId="4" fontId="12" fillId="7" borderId="5" xfId="3" applyNumberFormat="1" applyFont="1" applyFill="1" applyBorder="1" applyAlignment="1">
      <alignment horizontal="center" vertical="center"/>
    </xf>
    <xf numFmtId="0" fontId="12" fillId="5" borderId="4" xfId="3" applyFont="1" applyFill="1" applyBorder="1" applyAlignment="1">
      <alignment horizontal="center" vertical="center"/>
    </xf>
    <xf numFmtId="0" fontId="5" fillId="8" borderId="2" xfId="0" applyFont="1" applyFill="1" applyBorder="1" applyAlignment="1">
      <alignment vertical="center" wrapText="1"/>
    </xf>
    <xf numFmtId="2" fontId="12" fillId="8" borderId="2" xfId="3" applyNumberFormat="1" applyFont="1" applyFill="1" applyBorder="1" applyAlignment="1">
      <alignment horizontal="center" vertical="center" wrapText="1"/>
    </xf>
    <xf numFmtId="0" fontId="12" fillId="5" borderId="16" xfId="3" applyFont="1" applyFill="1" applyBorder="1" applyAlignment="1">
      <alignment horizontal="center" vertical="center"/>
    </xf>
    <xf numFmtId="2" fontId="12" fillId="8" borderId="14" xfId="3" applyNumberFormat="1" applyFont="1" applyFill="1" applyBorder="1" applyAlignment="1">
      <alignment horizontal="center" vertical="center" wrapText="1"/>
    </xf>
    <xf numFmtId="4" fontId="12" fillId="7" borderId="2" xfId="3" applyNumberFormat="1" applyFont="1" applyFill="1" applyBorder="1" applyAlignment="1">
      <alignment horizontal="center" vertical="center"/>
    </xf>
    <xf numFmtId="2" fontId="12" fillId="8" borderId="2" xfId="3" applyNumberFormat="1" applyFont="1" applyFill="1" applyBorder="1" applyAlignment="1">
      <alignment horizontal="center" vertical="center"/>
    </xf>
    <xf numFmtId="164" fontId="12" fillId="5" borderId="2" xfId="5" applyFont="1" applyFill="1" applyBorder="1" applyAlignment="1" applyProtection="1">
      <alignment horizontal="center" vertical="center" wrapText="1"/>
    </xf>
    <xf numFmtId="0" fontId="12" fillId="5" borderId="2" xfId="5" applyNumberFormat="1" applyFont="1" applyFill="1" applyBorder="1" applyAlignment="1" applyProtection="1">
      <alignment horizontal="center" vertical="center"/>
    </xf>
    <xf numFmtId="0" fontId="12" fillId="5" borderId="14" xfId="5" applyNumberFormat="1" applyFont="1" applyFill="1" applyBorder="1" applyAlignment="1" applyProtection="1">
      <alignment horizontal="center" vertical="center"/>
    </xf>
    <xf numFmtId="4" fontId="12" fillId="7" borderId="14" xfId="3" applyNumberFormat="1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justify" vertical="center" wrapText="1"/>
    </xf>
    <xf numFmtId="0" fontId="5" fillId="8" borderId="2" xfId="0" applyFont="1" applyFill="1" applyBorder="1" applyAlignment="1">
      <alignment horizontal="center" vertical="center"/>
    </xf>
    <xf numFmtId="49" fontId="5" fillId="8" borderId="2" xfId="0" applyNumberFormat="1" applyFont="1" applyFill="1" applyBorder="1" applyAlignment="1">
      <alignment horizontal="center" vertical="center"/>
    </xf>
    <xf numFmtId="44" fontId="0" fillId="8" borderId="0" xfId="0" applyNumberFormat="1" applyFill="1"/>
    <xf numFmtId="0" fontId="0" fillId="8" borderId="0" xfId="0" applyFill="1" applyAlignment="1">
      <alignment wrapText="1"/>
    </xf>
    <xf numFmtId="4" fontId="20" fillId="7" borderId="14" xfId="11" applyNumberFormat="1" applyFont="1" applyFill="1" applyBorder="1" applyAlignment="1" applyProtection="1">
      <alignment horizontal="center" vertical="center"/>
    </xf>
    <xf numFmtId="0" fontId="0" fillId="8" borderId="0" xfId="0" applyFill="1" applyAlignment="1">
      <alignment vertical="center"/>
    </xf>
    <xf numFmtId="0" fontId="12" fillId="5" borderId="2" xfId="5" applyNumberFormat="1" applyFont="1" applyFill="1" applyBorder="1" applyAlignment="1" applyProtection="1">
      <alignment horizontal="center" vertical="center" wrapText="1"/>
    </xf>
    <xf numFmtId="0" fontId="14" fillId="8" borderId="2" xfId="0" applyFont="1" applyFill="1" applyBorder="1" applyAlignment="1">
      <alignment vertical="center" wrapText="1"/>
    </xf>
    <xf numFmtId="0" fontId="12" fillId="8" borderId="14" xfId="3" applyFont="1" applyFill="1" applyBorder="1" applyAlignment="1">
      <alignment horizontal="center" vertical="center" wrapText="1"/>
    </xf>
    <xf numFmtId="0" fontId="12" fillId="8" borderId="16" xfId="3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5" fillId="8" borderId="14" xfId="0" applyFont="1" applyFill="1" applyBorder="1" applyAlignment="1">
      <alignment horizontal="justify" vertical="center" wrapText="1"/>
    </xf>
    <xf numFmtId="0" fontId="12" fillId="5" borderId="4" xfId="5" applyNumberFormat="1" applyFont="1" applyFill="1" applyBorder="1" applyAlignment="1" applyProtection="1">
      <alignment horizontal="center" vertical="center"/>
    </xf>
    <xf numFmtId="0" fontId="12" fillId="5" borderId="4" xfId="5" applyNumberFormat="1" applyFont="1" applyFill="1" applyBorder="1" applyAlignment="1" applyProtection="1">
      <alignment horizontal="center" vertical="center" wrapText="1"/>
    </xf>
    <xf numFmtId="0" fontId="12" fillId="5" borderId="16" xfId="5" applyNumberFormat="1" applyFont="1" applyFill="1" applyBorder="1" applyAlignment="1" applyProtection="1">
      <alignment horizontal="center" vertical="center" wrapText="1"/>
    </xf>
    <xf numFmtId="0" fontId="0" fillId="8" borderId="0" xfId="0" applyFill="1" applyAlignment="1">
      <alignment vertical="center" wrapText="1"/>
    </xf>
    <xf numFmtId="0" fontId="12" fillId="4" borderId="4" xfId="3" applyFont="1" applyFill="1" applyBorder="1" applyAlignment="1">
      <alignment horizontal="center" vertical="center" wrapText="1"/>
    </xf>
    <xf numFmtId="0" fontId="12" fillId="4" borderId="16" xfId="3" applyFont="1" applyFill="1" applyBorder="1" applyAlignment="1">
      <alignment horizontal="center" vertical="center" wrapText="1"/>
    </xf>
    <xf numFmtId="0" fontId="12" fillId="8" borderId="2" xfId="3" applyFont="1" applyFill="1" applyBorder="1" applyAlignment="1">
      <alignment horizontal="justify" vertical="center" wrapText="1"/>
    </xf>
    <xf numFmtId="0" fontId="12" fillId="8" borderId="14" xfId="3" applyFont="1" applyFill="1" applyBorder="1" applyAlignment="1">
      <alignment horizontal="justify" vertical="center" wrapText="1"/>
    </xf>
    <xf numFmtId="0" fontId="5" fillId="8" borderId="14" xfId="0" applyFont="1" applyFill="1" applyBorder="1" applyAlignment="1">
      <alignment horizontal="center" vertical="center"/>
    </xf>
    <xf numFmtId="0" fontId="12" fillId="8" borderId="9" xfId="3" applyFont="1" applyFill="1" applyBorder="1" applyAlignment="1">
      <alignment vertical="center" wrapText="1"/>
    </xf>
    <xf numFmtId="4" fontId="12" fillId="7" borderId="9" xfId="3" applyNumberFormat="1" applyFont="1" applyFill="1" applyBorder="1" applyAlignment="1">
      <alignment horizontal="center" vertical="center"/>
    </xf>
    <xf numFmtId="2" fontId="12" fillId="8" borderId="9" xfId="3" applyNumberFormat="1" applyFont="1" applyFill="1" applyBorder="1" applyAlignment="1">
      <alignment horizontal="center" vertical="center" wrapText="1"/>
    </xf>
    <xf numFmtId="165" fontId="12" fillId="8" borderId="9" xfId="6" applyFont="1" applyFill="1" applyBorder="1" applyAlignment="1" applyProtection="1">
      <alignment horizontal="center" vertical="center"/>
    </xf>
    <xf numFmtId="0" fontId="12" fillId="5" borderId="17" xfId="3" applyFont="1" applyFill="1" applyBorder="1" applyAlignment="1">
      <alignment horizontal="center" vertical="center"/>
    </xf>
    <xf numFmtId="0" fontId="12" fillId="8" borderId="17" xfId="3" applyFont="1" applyFill="1" applyBorder="1" applyAlignment="1">
      <alignment vertical="center" wrapText="1"/>
    </xf>
    <xf numFmtId="0" fontId="5" fillId="8" borderId="5" xfId="0" applyFont="1" applyFill="1" applyBorder="1" applyAlignment="1">
      <alignment horizontal="center" vertical="center"/>
    </xf>
    <xf numFmtId="2" fontId="12" fillId="8" borderId="17" xfId="3" applyNumberFormat="1" applyFont="1" applyFill="1" applyBorder="1" applyAlignment="1">
      <alignment horizontal="center" vertical="center" wrapText="1"/>
    </xf>
    <xf numFmtId="165" fontId="12" fillId="8" borderId="17" xfId="6" applyFont="1" applyFill="1" applyBorder="1" applyAlignment="1" applyProtection="1">
      <alignment horizontal="center" vertical="center"/>
    </xf>
    <xf numFmtId="0" fontId="12" fillId="8" borderId="2" xfId="3" applyFont="1" applyFill="1" applyBorder="1" applyAlignment="1">
      <alignment horizontal="center" vertical="center"/>
    </xf>
    <xf numFmtId="0" fontId="12" fillId="8" borderId="4" xfId="3" applyFont="1" applyFill="1" applyBorder="1" applyAlignment="1">
      <alignment horizontal="center" vertical="center"/>
    </xf>
    <xf numFmtId="4" fontId="12" fillId="8" borderId="14" xfId="3" applyNumberFormat="1" applyFont="1" applyFill="1" applyBorder="1" applyAlignment="1">
      <alignment horizontal="center" vertical="center"/>
    </xf>
    <xf numFmtId="4" fontId="12" fillId="8" borderId="2" xfId="3" applyNumberFormat="1" applyFont="1" applyFill="1" applyBorder="1" applyAlignment="1">
      <alignment horizontal="center" vertical="center"/>
    </xf>
    <xf numFmtId="44" fontId="0" fillId="8" borderId="0" xfId="1" applyFont="1" applyFill="1" applyAlignment="1">
      <alignment horizontal="right" vertical="center"/>
    </xf>
    <xf numFmtId="0" fontId="14" fillId="8" borderId="2" xfId="0" applyFont="1" applyFill="1" applyBorder="1" applyAlignment="1">
      <alignment horizontal="justify" vertical="center" wrapText="1"/>
    </xf>
    <xf numFmtId="0" fontId="14" fillId="8" borderId="14" xfId="0" applyFont="1" applyFill="1" applyBorder="1" applyAlignment="1">
      <alignment horizontal="justify" vertical="center" wrapText="1"/>
    </xf>
    <xf numFmtId="0" fontId="6" fillId="0" borderId="14" xfId="0" applyFont="1" applyBorder="1" applyAlignment="1">
      <alignment vertical="center"/>
    </xf>
    <xf numFmtId="2" fontId="12" fillId="4" borderId="14" xfId="3" applyNumberFormat="1" applyFont="1" applyFill="1" applyBorder="1" applyAlignment="1">
      <alignment horizontal="center" vertical="center" wrapText="1"/>
    </xf>
    <xf numFmtId="4" fontId="12" fillId="4" borderId="14" xfId="3" applyNumberFormat="1" applyFont="1" applyFill="1" applyBorder="1" applyAlignment="1">
      <alignment horizontal="center" vertical="center" wrapText="1"/>
    </xf>
    <xf numFmtId="165" fontId="0" fillId="0" borderId="0" xfId="0" applyNumberFormat="1"/>
    <xf numFmtId="44" fontId="6" fillId="0" borderId="18" xfId="1" applyFont="1" applyBorder="1" applyAlignment="1">
      <alignment horizontal="right" vertical="center"/>
    </xf>
    <xf numFmtId="10" fontId="6" fillId="0" borderId="19" xfId="2" applyNumberFormat="1" applyFont="1" applyBorder="1" applyAlignment="1">
      <alignment horizontal="left" vertical="center"/>
    </xf>
    <xf numFmtId="10" fontId="6" fillId="0" borderId="21" xfId="2" applyNumberFormat="1" applyFont="1" applyBorder="1" applyAlignment="1">
      <alignment horizontal="left" vertical="center"/>
    </xf>
    <xf numFmtId="44" fontId="6" fillId="0" borderId="7" xfId="1" applyFont="1" applyBorder="1" applyAlignment="1">
      <alignment horizontal="right" vertical="center"/>
    </xf>
    <xf numFmtId="10" fontId="6" fillId="0" borderId="8" xfId="2" applyNumberFormat="1" applyFont="1" applyBorder="1" applyAlignment="1">
      <alignment horizontal="left" vertical="center"/>
    </xf>
    <xf numFmtId="0" fontId="11" fillId="11" borderId="2" xfId="3" applyFont="1" applyFill="1" applyBorder="1" applyAlignment="1">
      <alignment horizontal="center" vertical="center" wrapText="1"/>
    </xf>
    <xf numFmtId="0" fontId="11" fillId="3" borderId="4" xfId="3" applyFont="1" applyFill="1" applyBorder="1" applyAlignment="1">
      <alignment horizontal="left" vertical="center" wrapText="1"/>
    </xf>
    <xf numFmtId="0" fontId="11" fillId="3" borderId="1" xfId="3" applyFont="1" applyFill="1" applyBorder="1" applyAlignment="1">
      <alignment horizontal="left" vertical="center" wrapText="1"/>
    </xf>
    <xf numFmtId="0" fontId="11" fillId="11" borderId="9" xfId="3" applyFont="1" applyFill="1" applyBorder="1" applyAlignment="1">
      <alignment horizontal="center" vertical="center" wrapText="1"/>
    </xf>
    <xf numFmtId="0" fontId="11" fillId="11" borderId="11" xfId="3" applyFont="1" applyFill="1" applyBorder="1" applyAlignment="1">
      <alignment horizontal="center" vertical="center" wrapText="1"/>
    </xf>
    <xf numFmtId="43" fontId="8" fillId="0" borderId="0" xfId="4" applyFont="1" applyAlignment="1">
      <alignment horizontal="center" vertical="center"/>
    </xf>
    <xf numFmtId="1" fontId="12" fillId="0" borderId="4" xfId="3" applyNumberFormat="1" applyFont="1" applyBorder="1" applyAlignment="1">
      <alignment horizontal="left" vertical="center" wrapText="1"/>
    </xf>
    <xf numFmtId="1" fontId="12" fillId="0" borderId="1" xfId="3" applyNumberFormat="1" applyFont="1" applyBorder="1" applyAlignment="1">
      <alignment horizontal="left" vertical="center" wrapText="1"/>
    </xf>
    <xf numFmtId="1" fontId="12" fillId="0" borderId="5" xfId="3" applyNumberFormat="1" applyFont="1" applyBorder="1" applyAlignment="1">
      <alignment horizontal="left" vertical="center" wrapText="1"/>
    </xf>
    <xf numFmtId="49" fontId="0" fillId="0" borderId="0" xfId="0" applyNumberFormat="1" applyBorder="1" applyAlignment="1">
      <alignment horizontal="center"/>
    </xf>
    <xf numFmtId="0" fontId="13" fillId="0" borderId="2" xfId="0" applyFont="1" applyBorder="1" applyAlignment="1">
      <alignment horizontal="left" vertical="center"/>
    </xf>
    <xf numFmtId="49" fontId="12" fillId="2" borderId="2" xfId="3" applyNumberFormat="1" applyFont="1" applyFill="1" applyBorder="1" applyAlignment="1">
      <alignment horizontal="center" vertical="center"/>
    </xf>
    <xf numFmtId="0" fontId="11" fillId="11" borderId="10" xfId="3" applyFont="1" applyFill="1" applyBorder="1" applyAlignment="1">
      <alignment horizontal="center" vertical="center" wrapText="1"/>
    </xf>
    <xf numFmtId="0" fontId="11" fillId="8" borderId="3" xfId="3" applyFont="1" applyFill="1" applyBorder="1" applyAlignment="1">
      <alignment horizontal="center" vertical="center" wrapText="1"/>
    </xf>
    <xf numFmtId="0" fontId="11" fillId="8" borderId="20" xfId="3" applyFont="1" applyFill="1" applyBorder="1" applyAlignment="1">
      <alignment horizontal="center" vertical="center" wrapText="1"/>
    </xf>
    <xf numFmtId="0" fontId="11" fillId="8" borderId="18" xfId="3" applyFont="1" applyFill="1" applyBorder="1" applyAlignment="1">
      <alignment horizontal="left" vertical="center" wrapText="1"/>
    </xf>
    <xf numFmtId="0" fontId="11" fillId="8" borderId="0" xfId="3" applyFont="1" applyFill="1" applyBorder="1" applyAlignment="1">
      <alignment horizontal="left" vertical="center" wrapText="1"/>
    </xf>
    <xf numFmtId="0" fontId="11" fillId="0" borderId="20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1" fillId="0" borderId="0" xfId="3" applyFont="1" applyBorder="1" applyAlignment="1">
      <alignment horizontal="left" vertical="center"/>
    </xf>
    <xf numFmtId="0" fontId="11" fillId="0" borderId="7" xfId="3" applyFont="1" applyBorder="1" applyAlignment="1">
      <alignment horizontal="left" vertical="center"/>
    </xf>
    <xf numFmtId="0" fontId="11" fillId="0" borderId="2" xfId="3" applyFont="1" applyBorder="1" applyAlignment="1">
      <alignment horizontal="center" vertical="center" wrapText="1"/>
    </xf>
    <xf numFmtId="0" fontId="17" fillId="13" borderId="4" xfId="3" applyFont="1" applyFill="1" applyBorder="1" applyAlignment="1" applyProtection="1">
      <alignment horizontal="right" vertical="center"/>
    </xf>
    <xf numFmtId="0" fontId="17" fillId="13" borderId="1" xfId="3" applyFont="1" applyFill="1" applyBorder="1" applyAlignment="1" applyProtection="1">
      <alignment horizontal="right" vertical="center"/>
    </xf>
    <xf numFmtId="0" fontId="17" fillId="13" borderId="5" xfId="3" applyFont="1" applyFill="1" applyBorder="1" applyAlignment="1" applyProtection="1">
      <alignment horizontal="right" vertical="center"/>
    </xf>
    <xf numFmtId="0" fontId="17" fillId="13" borderId="2" xfId="3" applyFont="1" applyFill="1" applyBorder="1" applyAlignment="1" applyProtection="1">
      <alignment horizontal="right" vertical="center"/>
    </xf>
  </cellXfs>
  <cellStyles count="12">
    <cellStyle name="Excel Built-in Normal" xfId="7"/>
    <cellStyle name="Moeda" xfId="1" builtinId="4"/>
    <cellStyle name="Moeda 2" xfId="5"/>
    <cellStyle name="Normal" xfId="0" builtinId="0"/>
    <cellStyle name="Normal 2" xfId="3"/>
    <cellStyle name="Normal 2 2" xfId="11"/>
    <cellStyle name="Normal 3" xfId="10"/>
    <cellStyle name="Porcentagem" xfId="2" builtinId="5"/>
    <cellStyle name="TableStyleLight1" xfId="8"/>
    <cellStyle name="Vírgula" xfId="4" builtinId="3"/>
    <cellStyle name="Vírgula 2" xfId="6"/>
    <cellStyle name="Vírgula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7"/>
  <sheetViews>
    <sheetView tabSelected="1" zoomScale="80" zoomScaleNormal="80" zoomScaleSheetLayoutView="70" workbookViewId="0">
      <selection activeCell="D9" sqref="D9"/>
    </sheetView>
  </sheetViews>
  <sheetFormatPr defaultRowHeight="15"/>
  <cols>
    <col min="1" max="1" width="11.42578125" style="1" customWidth="1"/>
    <col min="2" max="2" width="12.7109375" style="1" customWidth="1"/>
    <col min="3" max="3" width="24.140625" style="1" customWidth="1"/>
    <col min="4" max="4" width="73.5703125" style="3" customWidth="1"/>
    <col min="5" max="5" width="10.85546875" style="1" customWidth="1"/>
    <col min="6" max="6" width="18.28515625" style="1" bestFit="1" customWidth="1"/>
    <col min="7" max="7" width="17.5703125" style="2" bestFit="1" customWidth="1"/>
    <col min="8" max="8" width="20.7109375" style="2" customWidth="1"/>
    <col min="9" max="9" width="16.7109375" style="2" customWidth="1"/>
    <col min="10" max="10" width="89.7109375" style="2" customWidth="1"/>
    <col min="13" max="13" width="14.5703125" customWidth="1"/>
    <col min="15" max="15" width="49.85546875" style="4" customWidth="1"/>
    <col min="16" max="16" width="9.5703125" bestFit="1" customWidth="1"/>
  </cols>
  <sheetData>
    <row r="1" spans="1:15" ht="45" customHeight="1">
      <c r="A1" s="146" t="s">
        <v>74</v>
      </c>
      <c r="B1" s="148" t="s">
        <v>124</v>
      </c>
      <c r="C1" s="148"/>
      <c r="D1" s="148"/>
      <c r="E1" s="148"/>
      <c r="F1" s="128"/>
      <c r="G1" s="128" t="s">
        <v>22</v>
      </c>
      <c r="H1" s="129" t="s">
        <v>241</v>
      </c>
      <c r="I1" s="7"/>
      <c r="J1" s="8"/>
    </row>
    <row r="2" spans="1:15" ht="12.75" customHeight="1">
      <c r="A2" s="147"/>
      <c r="B2" s="149"/>
      <c r="C2" s="149"/>
      <c r="D2" s="149"/>
      <c r="E2" s="149"/>
      <c r="F2" s="35"/>
      <c r="G2" s="35" t="s">
        <v>23</v>
      </c>
      <c r="H2" s="130">
        <v>0</v>
      </c>
      <c r="I2" s="7"/>
      <c r="J2" s="8"/>
    </row>
    <row r="3" spans="1:15" ht="15.75">
      <c r="A3" s="150" t="s">
        <v>37</v>
      </c>
      <c r="B3" s="152" t="s">
        <v>125</v>
      </c>
      <c r="C3" s="152"/>
      <c r="D3" s="152"/>
      <c r="E3" s="152"/>
      <c r="F3" s="35"/>
      <c r="G3" s="35" t="s">
        <v>38</v>
      </c>
      <c r="H3" s="130" t="s">
        <v>241</v>
      </c>
      <c r="I3" s="7"/>
      <c r="J3" s="8"/>
    </row>
    <row r="4" spans="1:15" ht="15.75">
      <c r="A4" s="151"/>
      <c r="B4" s="153"/>
      <c r="C4" s="153"/>
      <c r="D4" s="153"/>
      <c r="E4" s="153"/>
      <c r="F4" s="131"/>
      <c r="G4" s="131" t="s">
        <v>39</v>
      </c>
      <c r="H4" s="132" t="s">
        <v>241</v>
      </c>
      <c r="I4" s="9"/>
      <c r="J4" s="9"/>
    </row>
    <row r="5" spans="1:15" ht="27.75" customHeight="1">
      <c r="A5" s="154" t="s">
        <v>40</v>
      </c>
      <c r="B5" s="154"/>
      <c r="C5" s="154"/>
      <c r="D5" s="154"/>
      <c r="E5" s="154"/>
      <c r="F5" s="144" t="s">
        <v>239</v>
      </c>
      <c r="G5" s="144"/>
      <c r="H5" s="144"/>
      <c r="I5" s="8"/>
      <c r="J5" s="8"/>
    </row>
    <row r="6" spans="1:15" ht="33.75" customHeight="1">
      <c r="A6" s="36" t="s">
        <v>0</v>
      </c>
      <c r="B6" s="37" t="s">
        <v>1</v>
      </c>
      <c r="C6" s="37" t="s">
        <v>41</v>
      </c>
      <c r="D6" s="38" t="s">
        <v>2</v>
      </c>
      <c r="E6" s="37" t="s">
        <v>42</v>
      </c>
      <c r="F6" s="39" t="s">
        <v>104</v>
      </c>
      <c r="G6" s="40" t="s">
        <v>43</v>
      </c>
      <c r="H6" s="40" t="s">
        <v>44</v>
      </c>
      <c r="I6" s="10"/>
      <c r="J6" s="10"/>
    </row>
    <row r="7" spans="1:15" ht="15.75">
      <c r="A7" s="12" t="s">
        <v>45</v>
      </c>
      <c r="B7" s="12"/>
      <c r="C7" s="13"/>
      <c r="D7" s="14" t="s">
        <v>177</v>
      </c>
      <c r="E7" s="13"/>
      <c r="F7" s="13"/>
      <c r="G7" s="13"/>
      <c r="H7" s="15"/>
      <c r="I7" s="11"/>
      <c r="J7" s="11"/>
      <c r="O7"/>
    </row>
    <row r="8" spans="1:15" s="52" customFormat="1" ht="27.75" customHeight="1">
      <c r="A8" s="18" t="s">
        <v>3</v>
      </c>
      <c r="B8" s="18"/>
      <c r="C8" s="18"/>
      <c r="D8" s="76" t="s">
        <v>130</v>
      </c>
      <c r="E8" s="80"/>
      <c r="F8" s="81"/>
      <c r="G8" s="22"/>
      <c r="H8" s="20"/>
    </row>
    <row r="9" spans="1:15" s="52" customFormat="1" ht="80.25" customHeight="1">
      <c r="A9" s="18" t="s">
        <v>5</v>
      </c>
      <c r="B9" s="82"/>
      <c r="C9" s="83"/>
      <c r="D9" s="76" t="s">
        <v>137</v>
      </c>
      <c r="E9" s="80" t="s">
        <v>4</v>
      </c>
      <c r="F9" s="81">
        <v>170.12</v>
      </c>
      <c r="G9" s="22"/>
      <c r="H9" s="21">
        <f t="shared" ref="H9:H16" si="0">F9*G9</f>
        <v>0</v>
      </c>
    </row>
    <row r="10" spans="1:15" s="52" customFormat="1" ht="81.75" customHeight="1">
      <c r="A10" s="18" t="s">
        <v>50</v>
      </c>
      <c r="B10" s="82"/>
      <c r="C10" s="84"/>
      <c r="D10" s="67" t="s">
        <v>138</v>
      </c>
      <c r="E10" s="85" t="s">
        <v>19</v>
      </c>
      <c r="F10" s="61">
        <v>110</v>
      </c>
      <c r="G10" s="62"/>
      <c r="H10" s="21">
        <f t="shared" si="0"/>
        <v>0</v>
      </c>
    </row>
    <row r="11" spans="1:15" s="52" customFormat="1" ht="20.25" customHeight="1">
      <c r="A11" s="18" t="s">
        <v>105</v>
      </c>
      <c r="B11" s="82"/>
      <c r="C11" s="83"/>
      <c r="D11" s="76" t="s">
        <v>129</v>
      </c>
      <c r="E11" s="80" t="s">
        <v>4</v>
      </c>
      <c r="F11" s="81">
        <v>336.66</v>
      </c>
      <c r="G11" s="20"/>
      <c r="H11" s="21">
        <f t="shared" si="0"/>
        <v>0</v>
      </c>
    </row>
    <row r="12" spans="1:15" s="52" customFormat="1" ht="43.5" customHeight="1">
      <c r="A12" s="18" t="s">
        <v>171</v>
      </c>
      <c r="B12" s="82"/>
      <c r="C12" s="83"/>
      <c r="D12" s="86" t="s">
        <v>136</v>
      </c>
      <c r="E12" s="87" t="s">
        <v>7</v>
      </c>
      <c r="F12" s="81">
        <v>1</v>
      </c>
      <c r="G12" s="22"/>
      <c r="H12" s="21">
        <f t="shared" si="0"/>
        <v>0</v>
      </c>
    </row>
    <row r="13" spans="1:15" s="52" customFormat="1" ht="22.5" customHeight="1">
      <c r="A13" s="18" t="s">
        <v>172</v>
      </c>
      <c r="B13" s="82"/>
      <c r="C13" s="83"/>
      <c r="D13" s="76" t="s">
        <v>178</v>
      </c>
      <c r="E13" s="80" t="s">
        <v>47</v>
      </c>
      <c r="F13" s="81">
        <v>1</v>
      </c>
      <c r="G13" s="22"/>
      <c r="H13" s="21">
        <f t="shared" si="0"/>
        <v>0</v>
      </c>
    </row>
    <row r="14" spans="1:15" s="52" customFormat="1" ht="22.5" customHeight="1">
      <c r="A14" s="18" t="s">
        <v>173</v>
      </c>
      <c r="B14" s="82"/>
      <c r="C14" s="83"/>
      <c r="D14" s="76" t="s">
        <v>174</v>
      </c>
      <c r="E14" s="80" t="s">
        <v>47</v>
      </c>
      <c r="F14" s="81">
        <v>1</v>
      </c>
      <c r="G14" s="22"/>
      <c r="H14" s="21">
        <f t="shared" si="0"/>
        <v>0</v>
      </c>
    </row>
    <row r="15" spans="1:15" s="52" customFormat="1" ht="22.5" customHeight="1">
      <c r="A15" s="18" t="s">
        <v>175</v>
      </c>
      <c r="B15" s="82"/>
      <c r="C15" s="83"/>
      <c r="D15" s="76" t="s">
        <v>76</v>
      </c>
      <c r="E15" s="80" t="s">
        <v>47</v>
      </c>
      <c r="F15" s="81">
        <v>1</v>
      </c>
      <c r="G15" s="22"/>
      <c r="H15" s="21">
        <f t="shared" si="0"/>
        <v>0</v>
      </c>
    </row>
    <row r="16" spans="1:15" s="52" customFormat="1" ht="24.75" customHeight="1">
      <c r="A16" s="18" t="s">
        <v>176</v>
      </c>
      <c r="B16" s="82"/>
      <c r="C16" s="83"/>
      <c r="D16" s="76" t="s">
        <v>141</v>
      </c>
      <c r="E16" s="80" t="s">
        <v>47</v>
      </c>
      <c r="F16" s="81">
        <v>1</v>
      </c>
      <c r="G16" s="20"/>
      <c r="H16" s="21">
        <f t="shared" si="0"/>
        <v>0</v>
      </c>
    </row>
    <row r="17" spans="1:15" ht="23.25" customHeight="1">
      <c r="A17" s="145" t="s">
        <v>227</v>
      </c>
      <c r="B17" s="145"/>
      <c r="C17" s="145"/>
      <c r="D17" s="145"/>
      <c r="E17" s="145"/>
      <c r="F17" s="133"/>
      <c r="G17" s="133"/>
      <c r="H17" s="23">
        <f>SUM(H9:H16)</f>
        <v>0</v>
      </c>
      <c r="I17"/>
      <c r="J17"/>
      <c r="O17"/>
    </row>
    <row r="18" spans="1:15" ht="15.75">
      <c r="A18" s="12" t="s">
        <v>51</v>
      </c>
      <c r="B18" s="12"/>
      <c r="C18" s="13"/>
      <c r="D18" s="14" t="s">
        <v>146</v>
      </c>
      <c r="E18" s="13"/>
      <c r="F18" s="13"/>
      <c r="G18" s="13"/>
      <c r="H18" s="15"/>
      <c r="I18" s="11"/>
      <c r="J18" s="11"/>
      <c r="O18"/>
    </row>
    <row r="19" spans="1:15" ht="15.75">
      <c r="A19" s="16" t="s">
        <v>6</v>
      </c>
      <c r="B19" s="16"/>
      <c r="C19" s="16"/>
      <c r="D19" s="17" t="s">
        <v>179</v>
      </c>
      <c r="E19" s="17"/>
      <c r="F19" s="17"/>
      <c r="G19" s="17"/>
      <c r="H19" s="17"/>
      <c r="I19" s="11"/>
      <c r="J19" s="11"/>
      <c r="O19"/>
    </row>
    <row r="20" spans="1:15" s="52" customFormat="1" ht="146.25" customHeight="1">
      <c r="A20" s="18" t="s">
        <v>55</v>
      </c>
      <c r="B20" s="82"/>
      <c r="C20" s="83"/>
      <c r="D20" s="86" t="s">
        <v>46</v>
      </c>
      <c r="E20" s="80" t="s">
        <v>47</v>
      </c>
      <c r="F20" s="81">
        <v>1</v>
      </c>
      <c r="G20" s="20"/>
      <c r="H20" s="21">
        <f>F20*G20</f>
        <v>0</v>
      </c>
      <c r="I20" s="11"/>
      <c r="J20" s="11"/>
    </row>
    <row r="21" spans="1:15" s="52" customFormat="1" ht="151.5" customHeight="1">
      <c r="A21" s="18" t="s">
        <v>106</v>
      </c>
      <c r="B21" s="82"/>
      <c r="C21" s="83"/>
      <c r="D21" s="86" t="s">
        <v>48</v>
      </c>
      <c r="E21" s="80" t="s">
        <v>47</v>
      </c>
      <c r="F21" s="81">
        <v>3</v>
      </c>
      <c r="G21" s="20"/>
      <c r="H21" s="21">
        <f>F21*G21</f>
        <v>0</v>
      </c>
    </row>
    <row r="22" spans="1:15" s="52" customFormat="1" ht="177.75" customHeight="1">
      <c r="A22" s="18" t="s">
        <v>107</v>
      </c>
      <c r="B22" s="87"/>
      <c r="C22" s="88"/>
      <c r="D22" s="86" t="s">
        <v>49</v>
      </c>
      <c r="E22" s="87" t="s">
        <v>7</v>
      </c>
      <c r="F22" s="81">
        <v>1</v>
      </c>
      <c r="G22" s="20"/>
      <c r="H22" s="21">
        <f>F22*G22</f>
        <v>0</v>
      </c>
      <c r="M22" s="89"/>
      <c r="O22" s="90"/>
    </row>
    <row r="23" spans="1:15" s="52" customFormat="1" ht="15.75">
      <c r="A23" s="16" t="s">
        <v>8</v>
      </c>
      <c r="B23" s="16"/>
      <c r="C23" s="16"/>
      <c r="D23" s="17" t="s">
        <v>162</v>
      </c>
      <c r="E23" s="17"/>
      <c r="F23" s="17"/>
      <c r="G23" s="17"/>
      <c r="H23" s="17"/>
      <c r="I23" s="11"/>
      <c r="J23" s="11"/>
    </row>
    <row r="24" spans="1:15" s="52" customFormat="1" ht="41.25" customHeight="1">
      <c r="A24" s="18" t="s">
        <v>77</v>
      </c>
      <c r="B24" s="82"/>
      <c r="C24" s="83"/>
      <c r="D24" s="86" t="s">
        <v>54</v>
      </c>
      <c r="E24" s="80" t="s">
        <v>4</v>
      </c>
      <c r="F24" s="81">
        <v>4.5</v>
      </c>
      <c r="G24" s="20"/>
      <c r="H24" s="21">
        <f>F24*G24</f>
        <v>0</v>
      </c>
    </row>
    <row r="25" spans="1:15" s="52" customFormat="1" ht="168" customHeight="1">
      <c r="A25" s="18" t="s">
        <v>127</v>
      </c>
      <c r="B25" s="68"/>
      <c r="C25" s="68"/>
      <c r="D25" s="86" t="s">
        <v>147</v>
      </c>
      <c r="E25" s="91" t="s">
        <v>126</v>
      </c>
      <c r="F25" s="81">
        <v>3</v>
      </c>
      <c r="G25" s="22"/>
      <c r="H25" s="21">
        <f>F25*G25</f>
        <v>0</v>
      </c>
    </row>
    <row r="26" spans="1:15" s="52" customFormat="1" ht="179.25" customHeight="1">
      <c r="A26" s="18" t="s">
        <v>128</v>
      </c>
      <c r="B26" s="68"/>
      <c r="C26" s="68"/>
      <c r="D26" s="86" t="s">
        <v>148</v>
      </c>
      <c r="E26" s="91" t="s">
        <v>126</v>
      </c>
      <c r="F26" s="81">
        <v>3</v>
      </c>
      <c r="G26" s="22"/>
      <c r="H26" s="21">
        <f>F26*G26</f>
        <v>0</v>
      </c>
    </row>
    <row r="27" spans="1:15" s="52" customFormat="1" ht="50.25" customHeight="1">
      <c r="A27" s="18" t="s">
        <v>140</v>
      </c>
      <c r="B27" s="82"/>
      <c r="C27" s="83"/>
      <c r="D27" s="86" t="s">
        <v>139</v>
      </c>
      <c r="E27" s="80" t="s">
        <v>4</v>
      </c>
      <c r="F27" s="81">
        <v>6.1</v>
      </c>
      <c r="G27" s="20"/>
      <c r="H27" s="21">
        <f>F27*G27</f>
        <v>0</v>
      </c>
      <c r="J27" s="92"/>
    </row>
    <row r="28" spans="1:15" s="52" customFormat="1" ht="40.5" customHeight="1">
      <c r="A28" s="18" t="s">
        <v>150</v>
      </c>
      <c r="B28" s="82"/>
      <c r="C28" s="93"/>
      <c r="D28" s="86" t="s">
        <v>226</v>
      </c>
      <c r="E28" s="80" t="s">
        <v>4</v>
      </c>
      <c r="F28" s="81">
        <v>30.26</v>
      </c>
      <c r="G28" s="20"/>
      <c r="H28" s="21">
        <f>(G28*F28)</f>
        <v>0</v>
      </c>
      <c r="J28" s="92"/>
    </row>
    <row r="29" spans="1:15" s="52" customFormat="1" ht="48.75" customHeight="1">
      <c r="A29" s="18" t="s">
        <v>151</v>
      </c>
      <c r="B29" s="18"/>
      <c r="C29" s="26"/>
      <c r="D29" s="94" t="s">
        <v>142</v>
      </c>
      <c r="E29" s="80" t="s">
        <v>47</v>
      </c>
      <c r="F29" s="77">
        <v>1</v>
      </c>
      <c r="G29" s="20"/>
      <c r="H29" s="21">
        <f>F29*G29</f>
        <v>0</v>
      </c>
    </row>
    <row r="30" spans="1:15" s="52" customFormat="1" ht="36.75" customHeight="1">
      <c r="A30" s="18" t="s">
        <v>152</v>
      </c>
      <c r="B30" s="18"/>
      <c r="C30" s="18"/>
      <c r="D30" s="76" t="s">
        <v>58</v>
      </c>
      <c r="E30" s="80" t="s">
        <v>47</v>
      </c>
      <c r="F30" s="77">
        <v>1</v>
      </c>
      <c r="G30" s="20"/>
      <c r="H30" s="21">
        <f>F30*G30</f>
        <v>0</v>
      </c>
    </row>
    <row r="31" spans="1:15" s="52" customFormat="1" ht="48.75" customHeight="1">
      <c r="A31" s="18" t="s">
        <v>153</v>
      </c>
      <c r="B31" s="68"/>
      <c r="C31" s="68"/>
      <c r="D31" s="86" t="s">
        <v>131</v>
      </c>
      <c r="E31" s="91" t="s">
        <v>47</v>
      </c>
      <c r="F31" s="77">
        <v>1</v>
      </c>
      <c r="G31" s="20"/>
      <c r="H31" s="21">
        <f t="shared" ref="H31:H37" si="1">(G31*F31)</f>
        <v>0</v>
      </c>
    </row>
    <row r="32" spans="1:15" s="52" customFormat="1" ht="39.75" customHeight="1">
      <c r="A32" s="18" t="s">
        <v>154</v>
      </c>
      <c r="B32" s="68"/>
      <c r="C32" s="68"/>
      <c r="D32" s="86" t="s">
        <v>132</v>
      </c>
      <c r="E32" s="91" t="s">
        <v>47</v>
      </c>
      <c r="F32" s="77">
        <v>1</v>
      </c>
      <c r="G32" s="20"/>
      <c r="H32" s="21">
        <f t="shared" si="1"/>
        <v>0</v>
      </c>
    </row>
    <row r="33" spans="1:15" s="52" customFormat="1" ht="37.5" customHeight="1">
      <c r="A33" s="18" t="s">
        <v>155</v>
      </c>
      <c r="B33" s="68"/>
      <c r="C33" s="68"/>
      <c r="D33" s="86" t="s">
        <v>133</v>
      </c>
      <c r="E33" s="91" t="s">
        <v>47</v>
      </c>
      <c r="F33" s="77">
        <v>1</v>
      </c>
      <c r="G33" s="20"/>
      <c r="H33" s="21">
        <f t="shared" si="1"/>
        <v>0</v>
      </c>
    </row>
    <row r="34" spans="1:15" s="52" customFormat="1" ht="45" customHeight="1">
      <c r="A34" s="18" t="s">
        <v>156</v>
      </c>
      <c r="B34" s="68"/>
      <c r="C34" s="68"/>
      <c r="D34" s="86" t="s">
        <v>208</v>
      </c>
      <c r="E34" s="91" t="s">
        <v>47</v>
      </c>
      <c r="F34" s="77">
        <v>1</v>
      </c>
      <c r="G34" s="20"/>
      <c r="H34" s="21">
        <f t="shared" si="1"/>
        <v>0</v>
      </c>
    </row>
    <row r="35" spans="1:15" s="52" customFormat="1" ht="46.5" customHeight="1">
      <c r="A35" s="18" t="s">
        <v>181</v>
      </c>
      <c r="B35" s="68"/>
      <c r="C35" s="68"/>
      <c r="D35" s="86" t="s">
        <v>211</v>
      </c>
      <c r="E35" s="91" t="s">
        <v>4</v>
      </c>
      <c r="F35" s="77">
        <v>155</v>
      </c>
      <c r="G35" s="20"/>
      <c r="H35" s="21">
        <f t="shared" si="1"/>
        <v>0</v>
      </c>
    </row>
    <row r="36" spans="1:15" s="52" customFormat="1" ht="45" customHeight="1">
      <c r="A36" s="18" t="s">
        <v>210</v>
      </c>
      <c r="B36" s="68"/>
      <c r="C36" s="68"/>
      <c r="D36" s="98" t="s">
        <v>209</v>
      </c>
      <c r="E36" s="91" t="s">
        <v>4</v>
      </c>
      <c r="F36" s="79">
        <v>144</v>
      </c>
      <c r="G36" s="62"/>
      <c r="H36" s="63">
        <f t="shared" si="1"/>
        <v>0</v>
      </c>
    </row>
    <row r="37" spans="1:15" s="52" customFormat="1" ht="45" customHeight="1">
      <c r="A37" s="18" t="s">
        <v>212</v>
      </c>
      <c r="B37" s="68"/>
      <c r="C37" s="68"/>
      <c r="D37" s="98" t="s">
        <v>213</v>
      </c>
      <c r="E37" s="91" t="s">
        <v>4</v>
      </c>
      <c r="F37" s="79">
        <v>300</v>
      </c>
      <c r="G37" s="62"/>
      <c r="H37" s="63">
        <f t="shared" si="1"/>
        <v>0</v>
      </c>
    </row>
    <row r="38" spans="1:15" ht="19.5" customHeight="1">
      <c r="A38" s="16" t="s">
        <v>9</v>
      </c>
      <c r="B38" s="16"/>
      <c r="C38" s="16"/>
      <c r="D38" s="17" t="s">
        <v>187</v>
      </c>
      <c r="E38" s="17"/>
      <c r="F38" s="17"/>
      <c r="G38" s="17"/>
      <c r="H38" s="17"/>
      <c r="I38" s="11"/>
      <c r="J38" s="11"/>
      <c r="O38"/>
    </row>
    <row r="39" spans="1:15" s="52" customFormat="1" ht="139.5" customHeight="1">
      <c r="A39" s="18" t="s">
        <v>53</v>
      </c>
      <c r="B39" s="82"/>
      <c r="C39" s="99"/>
      <c r="D39" s="86" t="s">
        <v>83</v>
      </c>
      <c r="E39" s="74" t="s">
        <v>69</v>
      </c>
      <c r="F39" s="81">
        <v>240</v>
      </c>
      <c r="G39" s="20"/>
      <c r="H39" s="21">
        <f>F39*G39</f>
        <v>0</v>
      </c>
      <c r="J39" s="92"/>
    </row>
    <row r="40" spans="1:15" s="52" customFormat="1" ht="52.5" customHeight="1">
      <c r="A40" s="18" t="s">
        <v>78</v>
      </c>
      <c r="B40" s="82"/>
      <c r="C40" s="100"/>
      <c r="D40" s="86" t="s">
        <v>134</v>
      </c>
      <c r="E40" s="74" t="s">
        <v>4</v>
      </c>
      <c r="F40" s="81">
        <v>24</v>
      </c>
      <c r="G40" s="20"/>
      <c r="H40" s="21">
        <f>F40*G40</f>
        <v>0</v>
      </c>
      <c r="J40" s="92"/>
    </row>
    <row r="41" spans="1:15" s="52" customFormat="1" ht="51" customHeight="1">
      <c r="A41" s="18" t="s">
        <v>108</v>
      </c>
      <c r="B41" s="82"/>
      <c r="C41" s="100"/>
      <c r="D41" s="86" t="s">
        <v>135</v>
      </c>
      <c r="E41" s="74" t="s">
        <v>4</v>
      </c>
      <c r="F41" s="81">
        <v>80</v>
      </c>
      <c r="G41" s="20"/>
      <c r="H41" s="21">
        <f>F41*G41</f>
        <v>0</v>
      </c>
      <c r="J41" s="92"/>
    </row>
    <row r="42" spans="1:15" s="52" customFormat="1" ht="103.5" customHeight="1">
      <c r="A42" s="18" t="s">
        <v>109</v>
      </c>
      <c r="B42" s="82"/>
      <c r="C42" s="101"/>
      <c r="D42" s="98" t="s">
        <v>216</v>
      </c>
      <c r="E42" s="64" t="s">
        <v>186</v>
      </c>
      <c r="F42" s="61">
        <v>926</v>
      </c>
      <c r="G42" s="20"/>
      <c r="H42" s="21">
        <f>F42*G42</f>
        <v>0</v>
      </c>
      <c r="J42" s="92"/>
    </row>
    <row r="43" spans="1:15" s="52" customFormat="1" ht="133.5" customHeight="1">
      <c r="A43" s="69" t="s">
        <v>110</v>
      </c>
      <c r="B43" s="82"/>
      <c r="C43" s="101"/>
      <c r="D43" s="98" t="s">
        <v>214</v>
      </c>
      <c r="E43" s="64" t="s">
        <v>14</v>
      </c>
      <c r="F43" s="61">
        <v>926</v>
      </c>
      <c r="G43" s="62"/>
      <c r="H43" s="63">
        <f>F43*G43</f>
        <v>0</v>
      </c>
      <c r="J43" s="92"/>
    </row>
    <row r="44" spans="1:15" ht="15.75">
      <c r="A44" s="16" t="s">
        <v>10</v>
      </c>
      <c r="B44" s="16"/>
      <c r="C44" s="16"/>
      <c r="D44" s="17" t="s">
        <v>158</v>
      </c>
      <c r="E44" s="17"/>
      <c r="F44" s="17"/>
      <c r="G44" s="17"/>
      <c r="H44" s="17"/>
      <c r="I44"/>
      <c r="J44" s="65"/>
      <c r="O44"/>
    </row>
    <row r="45" spans="1:15" s="59" customFormat="1" ht="22.5" customHeight="1">
      <c r="A45" s="18" t="s">
        <v>56</v>
      </c>
      <c r="B45" s="18"/>
      <c r="C45" s="75"/>
      <c r="D45" s="76" t="s">
        <v>145</v>
      </c>
      <c r="E45" s="74" t="s">
        <v>143</v>
      </c>
      <c r="F45" s="77">
        <v>50</v>
      </c>
      <c r="G45" s="27"/>
      <c r="H45" s="27">
        <f>ROUND((G45*F45),2)</f>
        <v>0</v>
      </c>
      <c r="I45" s="52"/>
      <c r="J45" s="92"/>
      <c r="K45" s="58"/>
    </row>
    <row r="46" spans="1:15" s="59" customFormat="1" ht="28.5" customHeight="1">
      <c r="A46" s="18" t="s">
        <v>57</v>
      </c>
      <c r="B46" s="18"/>
      <c r="C46" s="75"/>
      <c r="D46" s="76" t="s">
        <v>149</v>
      </c>
      <c r="E46" s="74" t="s">
        <v>144</v>
      </c>
      <c r="F46" s="77">
        <v>2</v>
      </c>
      <c r="G46" s="27"/>
      <c r="H46" s="27">
        <f>ROUND((G46*F46),2)</f>
        <v>0</v>
      </c>
      <c r="I46" s="52"/>
      <c r="J46" s="92"/>
      <c r="K46" s="58"/>
    </row>
    <row r="47" spans="1:15" s="52" customFormat="1" ht="54" customHeight="1">
      <c r="A47" s="18" t="s">
        <v>111</v>
      </c>
      <c r="B47" s="18"/>
      <c r="C47" s="75"/>
      <c r="D47" s="76" t="s">
        <v>79</v>
      </c>
      <c r="E47" s="74" t="s">
        <v>62</v>
      </c>
      <c r="F47" s="77">
        <v>2000</v>
      </c>
      <c r="G47" s="27"/>
      <c r="H47" s="27">
        <f t="shared" ref="H47:H53" si="2">F47*G47</f>
        <v>0</v>
      </c>
      <c r="J47" s="92"/>
    </row>
    <row r="48" spans="1:15" s="52" customFormat="1" ht="33" customHeight="1">
      <c r="A48" s="18" t="s">
        <v>112</v>
      </c>
      <c r="B48" s="69"/>
      <c r="C48" s="78"/>
      <c r="D48" s="67" t="s">
        <v>157</v>
      </c>
      <c r="E48" s="64" t="s">
        <v>4</v>
      </c>
      <c r="F48" s="79">
        <v>120</v>
      </c>
      <c r="G48" s="66"/>
      <c r="H48" s="27">
        <f t="shared" si="2"/>
        <v>0</v>
      </c>
      <c r="J48" s="92"/>
    </row>
    <row r="49" spans="1:15" s="52" customFormat="1" ht="54" customHeight="1">
      <c r="A49" s="18" t="s">
        <v>113</v>
      </c>
      <c r="B49" s="18"/>
      <c r="C49" s="78"/>
      <c r="D49" s="67" t="s">
        <v>234</v>
      </c>
      <c r="E49" s="64" t="s">
        <v>180</v>
      </c>
      <c r="F49" s="79">
        <v>23278</v>
      </c>
      <c r="G49" s="66"/>
      <c r="H49" s="66">
        <f t="shared" si="2"/>
        <v>0</v>
      </c>
      <c r="J49" s="102"/>
    </row>
    <row r="50" spans="1:15" s="52" customFormat="1" ht="36" customHeight="1">
      <c r="A50" s="18" t="s">
        <v>159</v>
      </c>
      <c r="B50" s="18"/>
      <c r="C50" s="103"/>
      <c r="D50" s="76" t="s">
        <v>215</v>
      </c>
      <c r="E50" s="74" t="s">
        <v>180</v>
      </c>
      <c r="F50" s="79">
        <v>305</v>
      </c>
      <c r="G50" s="66"/>
      <c r="H50" s="66">
        <f t="shared" si="2"/>
        <v>0</v>
      </c>
      <c r="J50" s="102"/>
    </row>
    <row r="51" spans="1:15" s="52" customFormat="1" ht="66" customHeight="1">
      <c r="A51" s="18" t="s">
        <v>163</v>
      </c>
      <c r="B51" s="18"/>
      <c r="C51" s="104"/>
      <c r="D51" s="67" t="s">
        <v>190</v>
      </c>
      <c r="E51" s="64" t="s">
        <v>103</v>
      </c>
      <c r="F51" s="79">
        <v>6100</v>
      </c>
      <c r="G51" s="66"/>
      <c r="H51" s="66">
        <f t="shared" si="2"/>
        <v>0</v>
      </c>
      <c r="J51" s="102"/>
    </row>
    <row r="52" spans="1:15" s="52" customFormat="1" ht="85.5" customHeight="1">
      <c r="A52" s="18" t="s">
        <v>219</v>
      </c>
      <c r="B52" s="69"/>
      <c r="C52" s="104"/>
      <c r="D52" s="67" t="s">
        <v>196</v>
      </c>
      <c r="E52" s="64" t="s">
        <v>19</v>
      </c>
      <c r="F52" s="79">
        <v>220</v>
      </c>
      <c r="G52" s="66"/>
      <c r="H52" s="66">
        <f t="shared" si="2"/>
        <v>0</v>
      </c>
      <c r="J52" s="102"/>
    </row>
    <row r="53" spans="1:15" s="52" customFormat="1" ht="60" customHeight="1">
      <c r="A53" s="18" t="s">
        <v>164</v>
      </c>
      <c r="B53" s="69"/>
      <c r="C53" s="104"/>
      <c r="D53" s="67" t="s">
        <v>191</v>
      </c>
      <c r="E53" s="64" t="s">
        <v>144</v>
      </c>
      <c r="F53" s="79">
        <v>1</v>
      </c>
      <c r="G53" s="66"/>
      <c r="H53" s="66">
        <f t="shared" si="2"/>
        <v>0</v>
      </c>
      <c r="J53" s="102"/>
    </row>
    <row r="54" spans="1:15" ht="24.75" customHeight="1">
      <c r="A54" s="16" t="s">
        <v>11</v>
      </c>
      <c r="B54" s="16"/>
      <c r="C54" s="16"/>
      <c r="D54" s="17" t="s">
        <v>161</v>
      </c>
      <c r="E54" s="64"/>
      <c r="F54" s="61"/>
      <c r="G54" s="62"/>
      <c r="H54" s="63"/>
      <c r="I54"/>
      <c r="J54"/>
      <c r="O54"/>
    </row>
    <row r="55" spans="1:15" s="52" customFormat="1" ht="37.5" customHeight="1">
      <c r="A55" s="68" t="s">
        <v>52</v>
      </c>
      <c r="B55" s="87"/>
      <c r="C55" s="87"/>
      <c r="D55" s="105" t="s">
        <v>166</v>
      </c>
      <c r="E55" s="87" t="s">
        <v>14</v>
      </c>
      <c r="F55" s="81">
        <v>111</v>
      </c>
      <c r="G55" s="27"/>
      <c r="H55" s="27">
        <f t="shared" ref="H55:H60" si="3">F55*G55</f>
        <v>0</v>
      </c>
    </row>
    <row r="56" spans="1:15" s="52" customFormat="1" ht="37.5" customHeight="1">
      <c r="A56" s="68" t="s">
        <v>114</v>
      </c>
      <c r="B56" s="87"/>
      <c r="C56" s="87"/>
      <c r="D56" s="106" t="s">
        <v>192</v>
      </c>
      <c r="E56" s="87" t="s">
        <v>14</v>
      </c>
      <c r="F56" s="61">
        <v>2.65</v>
      </c>
      <c r="G56" s="27"/>
      <c r="H56" s="27">
        <f t="shared" si="3"/>
        <v>0</v>
      </c>
    </row>
    <row r="57" spans="1:15" s="52" customFormat="1" ht="54" customHeight="1">
      <c r="A57" s="68" t="s">
        <v>115</v>
      </c>
      <c r="B57" s="87"/>
      <c r="C57" s="107"/>
      <c r="D57" s="106" t="s">
        <v>165</v>
      </c>
      <c r="E57" s="107" t="s">
        <v>4</v>
      </c>
      <c r="F57" s="81">
        <v>166.54</v>
      </c>
      <c r="G57" s="27"/>
      <c r="H57" s="27">
        <f t="shared" si="3"/>
        <v>0</v>
      </c>
    </row>
    <row r="58" spans="1:15" s="52" customFormat="1" ht="40.5" customHeight="1">
      <c r="A58" s="68" t="s">
        <v>168</v>
      </c>
      <c r="B58" s="87"/>
      <c r="C58" s="87"/>
      <c r="D58" s="105" t="s">
        <v>167</v>
      </c>
      <c r="E58" s="87" t="s">
        <v>14</v>
      </c>
      <c r="F58" s="81">
        <v>34</v>
      </c>
      <c r="G58" s="27"/>
      <c r="H58" s="27">
        <f t="shared" si="3"/>
        <v>0</v>
      </c>
    </row>
    <row r="59" spans="1:15" s="52" customFormat="1" ht="34.5" customHeight="1">
      <c r="A59" s="68" t="s">
        <v>169</v>
      </c>
      <c r="B59" s="87"/>
      <c r="C59" s="83"/>
      <c r="D59" s="105" t="s">
        <v>188</v>
      </c>
      <c r="E59" s="87" t="s">
        <v>144</v>
      </c>
      <c r="F59" s="81">
        <v>10</v>
      </c>
      <c r="G59" s="27"/>
      <c r="H59" s="27">
        <f t="shared" si="3"/>
        <v>0</v>
      </c>
    </row>
    <row r="60" spans="1:15" s="52" customFormat="1" ht="57.75" customHeight="1">
      <c r="A60" s="68" t="s">
        <v>170</v>
      </c>
      <c r="B60" s="87"/>
      <c r="C60" s="87"/>
      <c r="D60" s="105" t="s">
        <v>238</v>
      </c>
      <c r="E60" s="87" t="s">
        <v>14</v>
      </c>
      <c r="F60" s="81">
        <v>366</v>
      </c>
      <c r="G60" s="27"/>
      <c r="H60" s="27">
        <f t="shared" si="3"/>
        <v>0</v>
      </c>
    </row>
    <row r="61" spans="1:15" ht="15" customHeight="1">
      <c r="A61" s="133" t="s">
        <v>80</v>
      </c>
      <c r="B61" s="133"/>
      <c r="C61" s="133"/>
      <c r="D61" s="145"/>
      <c r="E61" s="133"/>
      <c r="F61" s="133"/>
      <c r="G61" s="133"/>
      <c r="H61" s="23">
        <f>SUM(H20:H60)</f>
        <v>0</v>
      </c>
      <c r="I61"/>
      <c r="J61"/>
      <c r="O61"/>
    </row>
    <row r="62" spans="1:15" ht="15.75">
      <c r="A62" s="12" t="s">
        <v>59</v>
      </c>
      <c r="B62" s="12"/>
      <c r="C62" s="13"/>
      <c r="D62" s="14" t="s">
        <v>60</v>
      </c>
      <c r="E62" s="13"/>
      <c r="F62" s="13"/>
      <c r="G62" s="13"/>
      <c r="H62" s="15"/>
      <c r="I62"/>
      <c r="J62"/>
      <c r="O62"/>
    </row>
    <row r="63" spans="1:15" s="52" customFormat="1" ht="15.75">
      <c r="A63" s="49" t="s">
        <v>12</v>
      </c>
      <c r="B63" s="49"/>
      <c r="C63" s="50"/>
      <c r="D63" s="44" t="s">
        <v>100</v>
      </c>
      <c r="E63" s="50"/>
      <c r="F63" s="50"/>
      <c r="G63" s="50"/>
      <c r="H63" s="51"/>
    </row>
    <row r="64" spans="1:15" s="52" customFormat="1" ht="42" customHeight="1">
      <c r="A64" s="47" t="s">
        <v>99</v>
      </c>
      <c r="B64" s="47"/>
      <c r="C64" s="47"/>
      <c r="D64" s="108" t="s">
        <v>217</v>
      </c>
      <c r="E64" s="109" t="s">
        <v>14</v>
      </c>
      <c r="F64" s="110">
        <v>126</v>
      </c>
      <c r="G64" s="111"/>
      <c r="H64" s="48">
        <f>F64*G64</f>
        <v>0</v>
      </c>
    </row>
    <row r="65" spans="1:16" s="52" customFormat="1" ht="41.25" customHeight="1">
      <c r="A65" s="47" t="s">
        <v>218</v>
      </c>
      <c r="B65" s="47"/>
      <c r="C65" s="112"/>
      <c r="D65" s="113" t="s">
        <v>189</v>
      </c>
      <c r="E65" s="114" t="s">
        <v>14</v>
      </c>
      <c r="F65" s="115">
        <v>35</v>
      </c>
      <c r="G65" s="116"/>
      <c r="H65" s="48">
        <f>F65*G65</f>
        <v>0</v>
      </c>
    </row>
    <row r="66" spans="1:16" s="52" customFormat="1" ht="24" customHeight="1">
      <c r="A66" s="47" t="s">
        <v>182</v>
      </c>
      <c r="B66" s="112"/>
      <c r="C66" s="112"/>
      <c r="D66" s="113" t="s">
        <v>183</v>
      </c>
      <c r="E66" s="114" t="s">
        <v>14</v>
      </c>
      <c r="F66" s="115">
        <v>161</v>
      </c>
      <c r="G66" s="116"/>
      <c r="H66" s="48">
        <f>F66*G66</f>
        <v>0</v>
      </c>
    </row>
    <row r="67" spans="1:16" ht="18.75" customHeight="1">
      <c r="A67" s="133" t="s">
        <v>81</v>
      </c>
      <c r="B67" s="133"/>
      <c r="C67" s="133"/>
      <c r="D67" s="133"/>
      <c r="E67" s="133"/>
      <c r="F67" s="133"/>
      <c r="G67" s="133"/>
      <c r="H67" s="23">
        <f>SUM(H64:H66)</f>
        <v>0</v>
      </c>
      <c r="I67"/>
      <c r="J67"/>
      <c r="O67"/>
    </row>
    <row r="68" spans="1:16" ht="23.25" customHeight="1">
      <c r="A68" s="12" t="s">
        <v>61</v>
      </c>
      <c r="B68" s="12"/>
      <c r="C68" s="13"/>
      <c r="D68" s="134" t="s">
        <v>184</v>
      </c>
      <c r="E68" s="135"/>
      <c r="F68" s="135"/>
      <c r="G68" s="13"/>
      <c r="H68" s="15"/>
      <c r="I68"/>
      <c r="J68"/>
      <c r="O68"/>
    </row>
    <row r="69" spans="1:16" ht="21" customHeight="1">
      <c r="A69" s="16" t="s">
        <v>15</v>
      </c>
      <c r="B69" s="28"/>
      <c r="C69" s="43"/>
      <c r="D69" s="44" t="s">
        <v>185</v>
      </c>
      <c r="E69" s="29"/>
      <c r="F69" s="29"/>
      <c r="G69" s="29"/>
      <c r="H69" s="30"/>
      <c r="I69"/>
      <c r="J69"/>
      <c r="O69"/>
    </row>
    <row r="70" spans="1:16" s="52" customFormat="1" ht="49.5" customHeight="1">
      <c r="A70" s="117" t="s">
        <v>85</v>
      </c>
      <c r="B70" s="118"/>
      <c r="C70" s="26"/>
      <c r="D70" s="76" t="s">
        <v>200</v>
      </c>
      <c r="E70" s="80" t="s">
        <v>103</v>
      </c>
      <c r="F70" s="61">
        <v>6100</v>
      </c>
      <c r="G70" s="119"/>
      <c r="H70" s="63">
        <f>F70*G70</f>
        <v>0</v>
      </c>
      <c r="J70" s="11"/>
      <c r="L70" s="11"/>
      <c r="M70" s="11"/>
      <c r="N70" s="11"/>
      <c r="O70" s="11"/>
      <c r="P70" s="11"/>
    </row>
    <row r="71" spans="1:16" s="52" customFormat="1" ht="48" customHeight="1">
      <c r="A71" s="117" t="s">
        <v>86</v>
      </c>
      <c r="B71" s="71"/>
      <c r="C71" s="72"/>
      <c r="D71" s="67" t="s">
        <v>201</v>
      </c>
      <c r="E71" s="80" t="s">
        <v>14</v>
      </c>
      <c r="F71" s="61">
        <v>0.65</v>
      </c>
      <c r="G71" s="119"/>
      <c r="H71" s="63">
        <f>F71*G71</f>
        <v>0</v>
      </c>
      <c r="J71" s="11"/>
      <c r="L71" s="11"/>
      <c r="M71" s="11"/>
      <c r="N71" s="11"/>
      <c r="O71" s="11"/>
      <c r="P71" s="11"/>
    </row>
    <row r="72" spans="1:16" s="52" customFormat="1" ht="48" customHeight="1">
      <c r="A72" s="117" t="s">
        <v>87</v>
      </c>
      <c r="B72" s="71"/>
      <c r="C72" s="72"/>
      <c r="D72" s="67" t="s">
        <v>202</v>
      </c>
      <c r="E72" s="73" t="s">
        <v>4</v>
      </c>
      <c r="F72" s="61">
        <v>2.8</v>
      </c>
      <c r="G72" s="119"/>
      <c r="H72" s="63">
        <f>F72*G72</f>
        <v>0</v>
      </c>
      <c r="J72" s="11"/>
      <c r="L72" s="11"/>
      <c r="M72" s="11"/>
      <c r="N72" s="11"/>
      <c r="O72" s="11"/>
      <c r="P72" s="11"/>
    </row>
    <row r="73" spans="1:16" s="52" customFormat="1" ht="48" customHeight="1">
      <c r="A73" s="117" t="s">
        <v>88</v>
      </c>
      <c r="B73" s="71"/>
      <c r="C73" s="72"/>
      <c r="D73" s="67" t="s">
        <v>193</v>
      </c>
      <c r="E73" s="73" t="s">
        <v>14</v>
      </c>
      <c r="F73" s="61">
        <v>2</v>
      </c>
      <c r="G73" s="119"/>
      <c r="H73" s="63">
        <f>F73*G73</f>
        <v>0</v>
      </c>
      <c r="J73" s="11"/>
      <c r="L73" s="11"/>
      <c r="M73" s="11"/>
      <c r="N73" s="11"/>
      <c r="O73" s="11"/>
      <c r="P73" s="11"/>
    </row>
    <row r="74" spans="1:16" ht="23.25" customHeight="1">
      <c r="A74" s="16" t="s">
        <v>63</v>
      </c>
      <c r="B74" s="28"/>
      <c r="C74" s="43"/>
      <c r="D74" s="44" t="s">
        <v>194</v>
      </c>
      <c r="E74" s="29"/>
      <c r="F74" s="70"/>
      <c r="G74" s="60"/>
      <c r="H74" s="60"/>
      <c r="I74" s="127"/>
      <c r="J74" s="55"/>
      <c r="L74" s="55"/>
      <c r="M74" s="55"/>
      <c r="N74" s="55"/>
      <c r="O74" s="55"/>
      <c r="P74" s="55"/>
    </row>
    <row r="75" spans="1:16" s="52" customFormat="1" ht="81.75" customHeight="1">
      <c r="A75" s="117" t="s">
        <v>89</v>
      </c>
      <c r="B75" s="71"/>
      <c r="C75" s="72"/>
      <c r="D75" s="67" t="s">
        <v>199</v>
      </c>
      <c r="E75" s="73" t="s">
        <v>4</v>
      </c>
      <c r="F75" s="81">
        <v>20</v>
      </c>
      <c r="G75" s="120"/>
      <c r="H75" s="48">
        <f>F75*G75</f>
        <v>0</v>
      </c>
      <c r="J75" s="11"/>
      <c r="L75" s="11"/>
      <c r="M75" s="11"/>
      <c r="N75" s="11"/>
      <c r="O75" s="11"/>
      <c r="P75" s="11"/>
    </row>
    <row r="76" spans="1:16" s="52" customFormat="1" ht="94.5" customHeight="1">
      <c r="A76" s="117" t="s">
        <v>90</v>
      </c>
      <c r="B76" s="71"/>
      <c r="C76" s="72"/>
      <c r="D76" s="67" t="s">
        <v>197</v>
      </c>
      <c r="E76" s="85" t="s">
        <v>13</v>
      </c>
      <c r="F76" s="61">
        <v>43.6</v>
      </c>
      <c r="G76" s="119"/>
      <c r="H76" s="63">
        <f>F76*G76</f>
        <v>0</v>
      </c>
      <c r="J76" s="11"/>
      <c r="L76" s="11"/>
      <c r="M76" s="11"/>
      <c r="N76" s="11"/>
      <c r="O76" s="11"/>
      <c r="P76" s="11"/>
    </row>
    <row r="77" spans="1:16" ht="23.25" customHeight="1">
      <c r="A77" s="16" t="s">
        <v>116</v>
      </c>
      <c r="B77" s="28"/>
      <c r="C77" s="43"/>
      <c r="D77" s="44" t="s">
        <v>160</v>
      </c>
      <c r="E77" s="29"/>
      <c r="F77" s="70"/>
      <c r="G77" s="60"/>
      <c r="H77" s="60"/>
      <c r="I77" s="52"/>
      <c r="J77" s="55"/>
      <c r="L77" s="55"/>
      <c r="M77" s="55"/>
      <c r="N77" s="55"/>
      <c r="O77" s="55"/>
      <c r="P77" s="55"/>
    </row>
    <row r="78" spans="1:16" s="52" customFormat="1" ht="42.75" customHeight="1">
      <c r="A78" s="117" t="s">
        <v>117</v>
      </c>
      <c r="B78" s="71"/>
      <c r="C78" s="72"/>
      <c r="D78" s="67" t="s">
        <v>220</v>
      </c>
      <c r="E78" s="73" t="s">
        <v>4</v>
      </c>
      <c r="F78" s="81">
        <v>145</v>
      </c>
      <c r="G78" s="120"/>
      <c r="H78" s="48">
        <f t="shared" ref="H78:H84" si="4">F78*G78</f>
        <v>0</v>
      </c>
      <c r="J78" s="11"/>
      <c r="L78" s="11"/>
      <c r="M78" s="11"/>
      <c r="N78" s="11"/>
      <c r="O78" s="11"/>
      <c r="P78" s="11"/>
    </row>
    <row r="79" spans="1:16" s="52" customFormat="1" ht="56.25" customHeight="1">
      <c r="A79" s="117" t="s">
        <v>118</v>
      </c>
      <c r="B79" s="71"/>
      <c r="C79" s="72"/>
      <c r="D79" s="67" t="s">
        <v>222</v>
      </c>
      <c r="E79" s="73" t="s">
        <v>103</v>
      </c>
      <c r="F79" s="61">
        <v>2600</v>
      </c>
      <c r="G79" s="119"/>
      <c r="H79" s="48">
        <f t="shared" si="4"/>
        <v>0</v>
      </c>
      <c r="I79" s="121"/>
      <c r="J79" s="11"/>
      <c r="L79" s="11"/>
      <c r="M79" s="11"/>
      <c r="N79" s="11"/>
      <c r="O79" s="11"/>
      <c r="P79" s="11"/>
    </row>
    <row r="80" spans="1:16" s="52" customFormat="1" ht="45.75" customHeight="1">
      <c r="A80" s="117" t="s">
        <v>119</v>
      </c>
      <c r="B80" s="71"/>
      <c r="C80" s="72"/>
      <c r="D80" s="67" t="s">
        <v>221</v>
      </c>
      <c r="E80" s="73" t="s">
        <v>14</v>
      </c>
      <c r="F80" s="61">
        <v>22</v>
      </c>
      <c r="G80" s="119"/>
      <c r="H80" s="48">
        <f t="shared" si="4"/>
        <v>0</v>
      </c>
      <c r="J80" s="11"/>
      <c r="L80" s="11"/>
      <c r="M80" s="11"/>
      <c r="N80" s="11"/>
      <c r="O80" s="11"/>
      <c r="P80" s="11"/>
    </row>
    <row r="81" spans="1:16" s="52" customFormat="1" ht="42.75" customHeight="1">
      <c r="A81" s="117" t="s">
        <v>120</v>
      </c>
      <c r="B81" s="71"/>
      <c r="C81" s="95"/>
      <c r="D81" s="67" t="s">
        <v>204</v>
      </c>
      <c r="E81" s="73" t="s">
        <v>14</v>
      </c>
      <c r="F81" s="61">
        <v>25</v>
      </c>
      <c r="G81" s="119"/>
      <c r="H81" s="63">
        <f t="shared" si="4"/>
        <v>0</v>
      </c>
      <c r="J81" s="11"/>
      <c r="L81" s="11"/>
      <c r="M81" s="11"/>
      <c r="N81" s="11"/>
      <c r="O81" s="11"/>
      <c r="P81" s="11"/>
    </row>
    <row r="82" spans="1:16" s="52" customFormat="1" ht="36" customHeight="1">
      <c r="A82" s="117" t="s">
        <v>121</v>
      </c>
      <c r="B82" s="71"/>
      <c r="C82" s="72"/>
      <c r="D82" s="67" t="s">
        <v>205</v>
      </c>
      <c r="E82" s="73" t="s">
        <v>14</v>
      </c>
      <c r="F82" s="61">
        <v>20</v>
      </c>
      <c r="G82" s="119"/>
      <c r="H82" s="63">
        <f t="shared" si="4"/>
        <v>0</v>
      </c>
      <c r="J82" s="11"/>
      <c r="L82" s="11"/>
      <c r="M82" s="11"/>
      <c r="N82" s="11"/>
      <c r="O82" s="11"/>
      <c r="P82" s="11"/>
    </row>
    <row r="83" spans="1:16" s="52" customFormat="1" ht="44.25" customHeight="1">
      <c r="A83" s="117" t="s">
        <v>122</v>
      </c>
      <c r="B83" s="71"/>
      <c r="C83" s="72"/>
      <c r="D83" s="67" t="s">
        <v>206</v>
      </c>
      <c r="E83" s="73" t="s">
        <v>14</v>
      </c>
      <c r="F83" s="61">
        <v>5</v>
      </c>
      <c r="G83" s="119"/>
      <c r="H83" s="63">
        <f t="shared" si="4"/>
        <v>0</v>
      </c>
      <c r="J83" s="11"/>
      <c r="L83" s="11"/>
      <c r="M83" s="11"/>
      <c r="N83" s="11"/>
      <c r="O83" s="11"/>
      <c r="P83" s="11"/>
    </row>
    <row r="84" spans="1:16" s="52" customFormat="1" ht="37.5" customHeight="1">
      <c r="A84" s="117" t="s">
        <v>123</v>
      </c>
      <c r="B84" s="71"/>
      <c r="C84" s="72"/>
      <c r="D84" s="67" t="s">
        <v>207</v>
      </c>
      <c r="E84" s="73" t="s">
        <v>14</v>
      </c>
      <c r="F84" s="61">
        <v>17</v>
      </c>
      <c r="G84" s="119"/>
      <c r="H84" s="63">
        <f t="shared" si="4"/>
        <v>0</v>
      </c>
      <c r="J84" s="11"/>
      <c r="L84" s="11"/>
      <c r="M84" s="11"/>
      <c r="N84" s="11"/>
      <c r="O84" s="11"/>
      <c r="P84" s="11"/>
    </row>
    <row r="85" spans="1:16" ht="18.75" customHeight="1">
      <c r="A85" s="133" t="s">
        <v>203</v>
      </c>
      <c r="B85" s="133"/>
      <c r="C85" s="133"/>
      <c r="D85" s="133"/>
      <c r="E85" s="133"/>
      <c r="F85" s="133"/>
      <c r="G85" s="133"/>
      <c r="H85" s="23">
        <f>SUM(H70:H84)</f>
        <v>0</v>
      </c>
      <c r="I85"/>
      <c r="J85"/>
      <c r="O85"/>
    </row>
    <row r="86" spans="1:16" ht="23.25" customHeight="1">
      <c r="A86" s="12" t="s">
        <v>64</v>
      </c>
      <c r="B86" s="12"/>
      <c r="C86" s="13"/>
      <c r="D86" s="134" t="s">
        <v>195</v>
      </c>
      <c r="E86" s="135"/>
      <c r="F86" s="135"/>
      <c r="G86" s="13"/>
      <c r="H86" s="15"/>
      <c r="I86"/>
      <c r="J86"/>
      <c r="O86"/>
    </row>
    <row r="87" spans="1:16" s="52" customFormat="1" ht="54.75" customHeight="1">
      <c r="A87" s="72" t="s">
        <v>16</v>
      </c>
      <c r="B87" s="72"/>
      <c r="C87" s="72"/>
      <c r="D87" s="67" t="s">
        <v>198</v>
      </c>
      <c r="E87" s="73" t="s">
        <v>4</v>
      </c>
      <c r="F87" s="81">
        <v>20</v>
      </c>
      <c r="G87" s="120"/>
      <c r="H87" s="48">
        <f>F87*G87</f>
        <v>0</v>
      </c>
      <c r="J87" s="11"/>
      <c r="L87" s="11"/>
      <c r="M87" s="11"/>
      <c r="N87" s="11"/>
      <c r="O87" s="11"/>
      <c r="P87" s="11"/>
    </row>
    <row r="88" spans="1:16" s="52" customFormat="1" ht="46.5" customHeight="1">
      <c r="A88" s="72" t="s">
        <v>17</v>
      </c>
      <c r="B88" s="71"/>
      <c r="C88" s="72"/>
      <c r="D88" s="67" t="s">
        <v>224</v>
      </c>
      <c r="E88" s="85" t="s">
        <v>13</v>
      </c>
      <c r="F88" s="61">
        <v>26.2</v>
      </c>
      <c r="G88" s="119"/>
      <c r="H88" s="48">
        <f>F88*G88</f>
        <v>0</v>
      </c>
      <c r="J88" s="11"/>
      <c r="L88" s="11"/>
      <c r="M88" s="11"/>
      <c r="N88" s="11"/>
      <c r="O88" s="11"/>
      <c r="P88" s="11"/>
    </row>
    <row r="89" spans="1:16" s="52" customFormat="1" ht="46.5" customHeight="1">
      <c r="A89" s="72" t="s">
        <v>223</v>
      </c>
      <c r="B89" s="71"/>
      <c r="C89" s="72"/>
      <c r="D89" s="67" t="s">
        <v>225</v>
      </c>
      <c r="E89" s="85" t="s">
        <v>13</v>
      </c>
      <c r="F89" s="61">
        <v>37.5</v>
      </c>
      <c r="G89" s="119"/>
      <c r="H89" s="48">
        <f>F89*G89</f>
        <v>0</v>
      </c>
      <c r="J89" s="11"/>
      <c r="L89" s="11"/>
      <c r="M89" s="11"/>
      <c r="N89" s="11"/>
      <c r="O89" s="11"/>
      <c r="P89" s="11"/>
    </row>
    <row r="90" spans="1:16" ht="18.75" customHeight="1">
      <c r="A90" s="133" t="s">
        <v>228</v>
      </c>
      <c r="B90" s="133"/>
      <c r="C90" s="136"/>
      <c r="D90" s="137"/>
      <c r="E90" s="133"/>
      <c r="F90" s="133"/>
      <c r="G90" s="133"/>
      <c r="H90" s="23">
        <f>SUM(H87:H89)</f>
        <v>0</v>
      </c>
      <c r="I90"/>
      <c r="J90" s="55"/>
      <c r="L90" s="55"/>
      <c r="M90" s="55"/>
      <c r="N90" s="55"/>
      <c r="O90" s="55"/>
      <c r="P90" s="55"/>
    </row>
    <row r="91" spans="1:16" ht="29.25" customHeight="1">
      <c r="A91" s="12" t="s">
        <v>65</v>
      </c>
      <c r="B91" s="12"/>
      <c r="C91" s="13"/>
      <c r="D91" s="134" t="s">
        <v>68</v>
      </c>
      <c r="E91" s="135"/>
      <c r="F91" s="135"/>
      <c r="G91" s="13"/>
      <c r="H91" s="15"/>
      <c r="I91"/>
      <c r="J91"/>
      <c r="O91"/>
    </row>
    <row r="92" spans="1:16" ht="15.75">
      <c r="A92" s="16" t="s">
        <v>18</v>
      </c>
      <c r="B92" s="28"/>
      <c r="C92" s="16"/>
      <c r="D92" s="25" t="s">
        <v>84</v>
      </c>
      <c r="E92" s="29"/>
      <c r="F92" s="29"/>
      <c r="G92" s="29"/>
      <c r="H92" s="30"/>
      <c r="I92"/>
      <c r="J92"/>
      <c r="O92"/>
    </row>
    <row r="93" spans="1:16" s="52" customFormat="1" ht="37.5" customHeight="1">
      <c r="A93" s="26" t="s">
        <v>66</v>
      </c>
      <c r="B93" s="42"/>
      <c r="C93" s="26"/>
      <c r="D93" s="122" t="s">
        <v>82</v>
      </c>
      <c r="E93" s="45" t="s">
        <v>7</v>
      </c>
      <c r="F93" s="81">
        <v>1</v>
      </c>
      <c r="G93" s="27"/>
      <c r="H93" s="27">
        <f>F93*G93</f>
        <v>0</v>
      </c>
    </row>
    <row r="94" spans="1:16" s="52" customFormat="1" ht="37.5" customHeight="1">
      <c r="A94" s="26" t="s">
        <v>67</v>
      </c>
      <c r="B94" s="96"/>
      <c r="C94" s="95"/>
      <c r="D94" s="123" t="s">
        <v>231</v>
      </c>
      <c r="E94" s="45" t="s">
        <v>7</v>
      </c>
      <c r="F94" s="61">
        <v>1</v>
      </c>
      <c r="G94" s="66"/>
      <c r="H94" s="27">
        <f t="shared" ref="H94:H96" si="5">F94*G94</f>
        <v>0</v>
      </c>
    </row>
    <row r="95" spans="1:16" s="52" customFormat="1" ht="37.5" customHeight="1">
      <c r="A95" s="26" t="s">
        <v>229</v>
      </c>
      <c r="B95" s="96"/>
      <c r="C95" s="95"/>
      <c r="D95" s="123" t="s">
        <v>232</v>
      </c>
      <c r="E95" s="45" t="s">
        <v>7</v>
      </c>
      <c r="F95" s="61">
        <v>1</v>
      </c>
      <c r="G95" s="66"/>
      <c r="H95" s="27">
        <f t="shared" si="5"/>
        <v>0</v>
      </c>
    </row>
    <row r="96" spans="1:16" s="52" customFormat="1" ht="37.5" customHeight="1">
      <c r="A96" s="26" t="s">
        <v>230</v>
      </c>
      <c r="B96" s="96"/>
      <c r="C96" s="95"/>
      <c r="D96" s="123" t="s">
        <v>233</v>
      </c>
      <c r="E96" s="45" t="s">
        <v>7</v>
      </c>
      <c r="F96" s="61">
        <v>1</v>
      </c>
      <c r="G96" s="66"/>
      <c r="H96" s="27">
        <f t="shared" si="5"/>
        <v>0</v>
      </c>
    </row>
    <row r="97" spans="1:15" ht="18.75" customHeight="1">
      <c r="A97" s="133" t="s">
        <v>91</v>
      </c>
      <c r="B97" s="133"/>
      <c r="C97" s="133"/>
      <c r="D97" s="133"/>
      <c r="E97" s="133"/>
      <c r="F97" s="133"/>
      <c r="G97" s="133"/>
      <c r="H97" s="23">
        <f>SUM(H93:H96)</f>
        <v>0</v>
      </c>
      <c r="I97"/>
      <c r="J97"/>
      <c r="O97"/>
    </row>
    <row r="98" spans="1:15" ht="15.75">
      <c r="A98" s="12" t="s">
        <v>92</v>
      </c>
      <c r="B98" s="12"/>
      <c r="C98" s="13"/>
      <c r="D98" s="14" t="s">
        <v>70</v>
      </c>
      <c r="E98" s="13"/>
      <c r="F98" s="13"/>
      <c r="G98" s="13"/>
      <c r="H98" s="15"/>
      <c r="I98"/>
      <c r="J98"/>
      <c r="O98"/>
    </row>
    <row r="99" spans="1:15" ht="15.75">
      <c r="A99" s="56" t="s">
        <v>93</v>
      </c>
      <c r="B99" s="57"/>
      <c r="C99" s="57"/>
      <c r="D99" s="57" t="s">
        <v>71</v>
      </c>
      <c r="E99" s="41"/>
      <c r="F99" s="41"/>
      <c r="G99" s="41"/>
      <c r="H99" s="41"/>
      <c r="I99"/>
      <c r="J99"/>
      <c r="O99"/>
    </row>
    <row r="100" spans="1:15" ht="24.75" customHeight="1">
      <c r="A100" s="24" t="s">
        <v>94</v>
      </c>
      <c r="B100" s="19"/>
      <c r="C100" s="24"/>
      <c r="D100" s="54" t="s">
        <v>101</v>
      </c>
      <c r="E100" s="24" t="s">
        <v>19</v>
      </c>
      <c r="F100" s="31">
        <v>660</v>
      </c>
      <c r="G100" s="53"/>
      <c r="H100" s="21">
        <f>(G100*F100)</f>
        <v>0</v>
      </c>
      <c r="I100"/>
      <c r="J100"/>
      <c r="O100"/>
    </row>
    <row r="101" spans="1:15" ht="29.25" customHeight="1">
      <c r="A101" s="24" t="s">
        <v>95</v>
      </c>
      <c r="B101" s="19"/>
      <c r="C101" s="24"/>
      <c r="D101" s="97" t="s">
        <v>102</v>
      </c>
      <c r="E101" s="24" t="s">
        <v>19</v>
      </c>
      <c r="F101" s="31">
        <v>660</v>
      </c>
      <c r="G101" s="53"/>
      <c r="H101" s="21">
        <f>(G101*F101)</f>
        <v>0</v>
      </c>
      <c r="I101"/>
      <c r="J101"/>
      <c r="O101"/>
    </row>
    <row r="102" spans="1:15" ht="29.25" customHeight="1">
      <c r="A102" s="24" t="s">
        <v>235</v>
      </c>
      <c r="B102" s="19"/>
      <c r="C102" s="68"/>
      <c r="D102" s="124" t="s">
        <v>236</v>
      </c>
      <c r="E102" s="68" t="s">
        <v>19</v>
      </c>
      <c r="F102" s="125">
        <v>330</v>
      </c>
      <c r="G102" s="126"/>
      <c r="H102" s="21">
        <f>(G102*F102)</f>
        <v>0</v>
      </c>
      <c r="I102"/>
      <c r="J102"/>
      <c r="O102"/>
    </row>
    <row r="103" spans="1:15" ht="26.25" customHeight="1">
      <c r="A103" s="133" t="s">
        <v>96</v>
      </c>
      <c r="B103" s="133"/>
      <c r="C103" s="133"/>
      <c r="D103" s="133"/>
      <c r="E103" s="133"/>
      <c r="F103" s="133"/>
      <c r="G103" s="133"/>
      <c r="H103" s="23">
        <f>SUM(H100:H102)</f>
        <v>0</v>
      </c>
      <c r="I103"/>
      <c r="J103"/>
      <c r="O103"/>
    </row>
    <row r="104" spans="1:15" ht="26.25" customHeight="1">
      <c r="A104" s="46"/>
      <c r="B104" s="155" t="s">
        <v>97</v>
      </c>
      <c r="C104" s="156"/>
      <c r="D104" s="156"/>
      <c r="E104" s="156"/>
      <c r="F104" s="156"/>
      <c r="G104" s="157"/>
      <c r="H104" s="23">
        <f>(H17+H61+H67+H85+H90+H97+H103)</f>
        <v>0</v>
      </c>
      <c r="I104"/>
      <c r="J104"/>
      <c r="O104"/>
    </row>
    <row r="105" spans="1:15" ht="15.75">
      <c r="A105" s="46"/>
      <c r="B105" s="158" t="s">
        <v>240</v>
      </c>
      <c r="C105" s="158"/>
      <c r="D105" s="158"/>
      <c r="E105" s="158"/>
      <c r="F105" s="158"/>
      <c r="G105" s="158"/>
      <c r="H105" s="23">
        <f>(H104*25.92%)</f>
        <v>0</v>
      </c>
      <c r="I105"/>
      <c r="J105"/>
      <c r="O105"/>
    </row>
    <row r="106" spans="1:15" ht="15.75">
      <c r="A106" s="46"/>
      <c r="B106" s="158" t="s">
        <v>98</v>
      </c>
      <c r="C106" s="158"/>
      <c r="D106" s="158"/>
      <c r="E106" s="158"/>
      <c r="F106" s="158"/>
      <c r="G106" s="158"/>
      <c r="H106" s="23">
        <v>0</v>
      </c>
      <c r="I106"/>
      <c r="J106"/>
      <c r="O106"/>
    </row>
    <row r="107" spans="1:15" ht="15.75">
      <c r="A107" s="46"/>
      <c r="B107" s="158" t="s">
        <v>20</v>
      </c>
      <c r="C107" s="158"/>
      <c r="D107" s="158"/>
      <c r="E107" s="158"/>
      <c r="F107" s="158"/>
      <c r="G107" s="158"/>
      <c r="H107" s="23">
        <f>SUM(H104+H105)</f>
        <v>0</v>
      </c>
      <c r="I107"/>
      <c r="J107"/>
      <c r="O107"/>
    </row>
    <row r="108" spans="1:15" ht="15.75" hidden="1">
      <c r="A108" s="41"/>
      <c r="B108" s="41" t="s">
        <v>35</v>
      </c>
      <c r="C108" s="41" t="s">
        <v>72</v>
      </c>
      <c r="D108" s="41" t="s">
        <v>73</v>
      </c>
      <c r="E108" s="41"/>
      <c r="F108" s="41"/>
      <c r="G108" s="41"/>
      <c r="H108" s="41"/>
      <c r="I108"/>
      <c r="J108"/>
      <c r="O108"/>
    </row>
    <row r="109" spans="1:15" ht="15.75">
      <c r="A109" s="143" t="s">
        <v>21</v>
      </c>
      <c r="B109" s="143"/>
      <c r="C109" s="143"/>
      <c r="D109" s="143"/>
      <c r="E109" s="143"/>
      <c r="F109" s="143"/>
      <c r="G109" s="143"/>
      <c r="H109" s="143"/>
      <c r="I109"/>
      <c r="J109"/>
      <c r="O109"/>
    </row>
    <row r="110" spans="1:15" ht="31.5" customHeight="1">
      <c r="A110" s="139" t="s">
        <v>24</v>
      </c>
      <c r="B110" s="140"/>
      <c r="C110" s="140"/>
      <c r="D110" s="140"/>
      <c r="E110" s="140"/>
      <c r="F110" s="140"/>
      <c r="G110" s="140"/>
      <c r="H110" s="141"/>
      <c r="I110"/>
      <c r="J110"/>
      <c r="O110"/>
    </row>
    <row r="111" spans="1:15" ht="54.75" customHeight="1">
      <c r="A111" s="139" t="s">
        <v>75</v>
      </c>
      <c r="B111" s="140"/>
      <c r="C111" s="140"/>
      <c r="D111" s="140"/>
      <c r="E111" s="140"/>
      <c r="F111" s="140"/>
      <c r="G111" s="140"/>
      <c r="H111" s="141"/>
      <c r="I111"/>
      <c r="J111"/>
      <c r="O111"/>
    </row>
    <row r="112" spans="1:15" ht="42.75" customHeight="1">
      <c r="A112" s="139" t="s">
        <v>25</v>
      </c>
      <c r="B112" s="140"/>
      <c r="C112" s="140"/>
      <c r="D112" s="140"/>
      <c r="E112" s="140"/>
      <c r="F112" s="140"/>
      <c r="G112" s="140"/>
      <c r="H112" s="141"/>
      <c r="I112"/>
      <c r="J112"/>
      <c r="O112"/>
    </row>
    <row r="113" spans="1:15" ht="42.75" customHeight="1">
      <c r="A113" s="139" t="s">
        <v>26</v>
      </c>
      <c r="B113" s="140"/>
      <c r="C113" s="140"/>
      <c r="D113" s="140"/>
      <c r="E113" s="140"/>
      <c r="F113" s="140"/>
      <c r="G113" s="140"/>
      <c r="H113" s="141"/>
      <c r="I113"/>
      <c r="J113"/>
      <c r="O113"/>
    </row>
    <row r="114" spans="1:15" ht="42.75" customHeight="1">
      <c r="A114" s="139" t="s">
        <v>27</v>
      </c>
      <c r="B114" s="140"/>
      <c r="C114" s="140"/>
      <c r="D114" s="140"/>
      <c r="E114" s="140"/>
      <c r="F114" s="140"/>
      <c r="G114" s="140"/>
      <c r="H114" s="141"/>
      <c r="I114"/>
      <c r="J114"/>
      <c r="O114"/>
    </row>
    <row r="115" spans="1:15" ht="42.75" customHeight="1">
      <c r="A115" s="139" t="s">
        <v>28</v>
      </c>
      <c r="B115" s="140"/>
      <c r="C115" s="140"/>
      <c r="D115" s="140"/>
      <c r="E115" s="140"/>
      <c r="F115" s="140"/>
      <c r="G115" s="140"/>
      <c r="H115" s="141"/>
      <c r="I115"/>
      <c r="J115"/>
      <c r="O115"/>
    </row>
    <row r="116" spans="1:15" ht="42.75" customHeight="1">
      <c r="A116" s="139" t="s">
        <v>29</v>
      </c>
      <c r="B116" s="140"/>
      <c r="C116" s="140"/>
      <c r="D116" s="140"/>
      <c r="E116" s="140"/>
      <c r="F116" s="140"/>
      <c r="G116" s="140"/>
      <c r="H116" s="141"/>
      <c r="I116"/>
      <c r="J116"/>
      <c r="O116"/>
    </row>
    <row r="117" spans="1:15" ht="42.75" customHeight="1">
      <c r="A117" s="139" t="s">
        <v>30</v>
      </c>
      <c r="B117" s="140"/>
      <c r="C117" s="140"/>
      <c r="D117" s="140"/>
      <c r="E117" s="140"/>
      <c r="F117" s="140"/>
      <c r="G117" s="140"/>
      <c r="H117" s="141"/>
      <c r="I117"/>
      <c r="J117"/>
      <c r="O117"/>
    </row>
    <row r="118" spans="1:15" ht="42.75" customHeight="1">
      <c r="A118" s="139" t="s">
        <v>31</v>
      </c>
      <c r="B118" s="140"/>
      <c r="C118" s="140"/>
      <c r="D118" s="140"/>
      <c r="E118" s="140"/>
      <c r="F118" s="140"/>
      <c r="G118" s="140"/>
      <c r="H118" s="141"/>
      <c r="I118"/>
      <c r="J118"/>
      <c r="O118"/>
    </row>
    <row r="119" spans="1:15" ht="42.75" customHeight="1">
      <c r="A119" s="139" t="s">
        <v>32</v>
      </c>
      <c r="B119" s="140"/>
      <c r="C119" s="140"/>
      <c r="D119" s="140"/>
      <c r="E119" s="140"/>
      <c r="F119" s="140"/>
      <c r="G119" s="140"/>
      <c r="H119" s="141"/>
      <c r="I119"/>
      <c r="J119"/>
      <c r="O119"/>
    </row>
    <row r="120" spans="1:15" ht="42.75" customHeight="1">
      <c r="A120" s="139" t="s">
        <v>33</v>
      </c>
      <c r="B120" s="140"/>
      <c r="C120" s="140"/>
      <c r="D120" s="140"/>
      <c r="E120" s="140"/>
      <c r="F120" s="140"/>
      <c r="G120" s="140"/>
      <c r="H120" s="141"/>
      <c r="I120"/>
      <c r="J120"/>
      <c r="O120"/>
    </row>
    <row r="121" spans="1:15" ht="42.75" customHeight="1">
      <c r="A121" s="139" t="s">
        <v>34</v>
      </c>
      <c r="B121" s="140"/>
      <c r="C121" s="140"/>
      <c r="D121" s="140"/>
      <c r="E121" s="140"/>
      <c r="F121" s="140"/>
      <c r="G121" s="140"/>
      <c r="H121" s="141"/>
      <c r="I121"/>
      <c r="J121"/>
      <c r="O121"/>
    </row>
    <row r="122" spans="1:15" ht="18.75">
      <c r="A122" s="32"/>
      <c r="B122" s="32"/>
      <c r="C122" s="32"/>
      <c r="D122" s="33"/>
      <c r="E122" s="32"/>
      <c r="F122" s="32"/>
      <c r="G122" s="34"/>
      <c r="H122" s="34"/>
    </row>
    <row r="123" spans="1:15" ht="35.25" customHeight="1">
      <c r="A123" s="142" t="s">
        <v>237</v>
      </c>
      <c r="B123" s="142"/>
      <c r="C123" s="142"/>
      <c r="D123" s="142"/>
      <c r="E123" s="142"/>
      <c r="F123" s="142"/>
      <c r="G123" s="142"/>
      <c r="H123" s="142"/>
      <c r="J123"/>
      <c r="K123" s="5"/>
      <c r="L123" s="5"/>
      <c r="N123" s="6"/>
      <c r="O123"/>
    </row>
    <row r="124" spans="1:15" ht="15.75" customHeight="1">
      <c r="A124" s="138"/>
      <c r="B124" s="138"/>
      <c r="C124" s="138"/>
      <c r="D124" s="138"/>
      <c r="E124" s="138"/>
      <c r="F124" s="138"/>
      <c r="G124" s="138"/>
      <c r="H124" s="138"/>
      <c r="J124"/>
      <c r="K124" s="5"/>
      <c r="L124" s="5"/>
      <c r="N124" s="6"/>
      <c r="O124"/>
    </row>
    <row r="125" spans="1:15" ht="15.75" customHeight="1">
      <c r="A125" s="138" t="s">
        <v>36</v>
      </c>
      <c r="B125" s="138"/>
      <c r="C125" s="138"/>
      <c r="D125" s="138"/>
      <c r="E125" s="138"/>
      <c r="F125" s="138"/>
      <c r="G125" s="138"/>
      <c r="H125" s="138"/>
      <c r="J125"/>
      <c r="K125" s="5"/>
      <c r="L125" s="5"/>
      <c r="N125" s="6"/>
      <c r="O125"/>
    </row>
    <row r="126" spans="1:15" ht="15.75" customHeight="1">
      <c r="A126" s="138"/>
      <c r="B126" s="138"/>
      <c r="C126" s="138"/>
      <c r="D126" s="138"/>
      <c r="E126" s="138"/>
      <c r="F126" s="138"/>
      <c r="G126" s="138"/>
      <c r="H126" s="138"/>
      <c r="J126"/>
      <c r="K126" s="5"/>
      <c r="L126" s="5"/>
      <c r="N126" s="6"/>
      <c r="O126"/>
    </row>
    <row r="127" spans="1:15" ht="15.75" customHeight="1">
      <c r="A127" s="138"/>
      <c r="B127" s="138"/>
      <c r="C127" s="138"/>
      <c r="D127" s="138"/>
      <c r="E127" s="138"/>
      <c r="F127" s="138"/>
      <c r="G127" s="138"/>
      <c r="H127" s="138"/>
      <c r="J127"/>
      <c r="K127" s="5"/>
      <c r="L127" s="5"/>
      <c r="N127" s="6"/>
      <c r="O127"/>
    </row>
  </sheetData>
  <mergeCells count="38">
    <mergeCell ref="A127:H127"/>
    <mergeCell ref="A97:G97"/>
    <mergeCell ref="A103:G103"/>
    <mergeCell ref="B104:G104"/>
    <mergeCell ref="B105:G105"/>
    <mergeCell ref="B107:G107"/>
    <mergeCell ref="B106:G106"/>
    <mergeCell ref="A126:H126"/>
    <mergeCell ref="A112:H112"/>
    <mergeCell ref="A113:H113"/>
    <mergeCell ref="A114:H114"/>
    <mergeCell ref="A115:H115"/>
    <mergeCell ref="A110:H110"/>
    <mergeCell ref="F5:H5"/>
    <mergeCell ref="A61:G61"/>
    <mergeCell ref="A67:G67"/>
    <mergeCell ref="D68:F68"/>
    <mergeCell ref="A1:A2"/>
    <mergeCell ref="B1:E2"/>
    <mergeCell ref="A3:A4"/>
    <mergeCell ref="B3:E4"/>
    <mergeCell ref="A5:E5"/>
    <mergeCell ref="A17:G17"/>
    <mergeCell ref="A85:G85"/>
    <mergeCell ref="D86:F86"/>
    <mergeCell ref="A90:G90"/>
    <mergeCell ref="A125:H125"/>
    <mergeCell ref="A116:H116"/>
    <mergeCell ref="A117:H117"/>
    <mergeCell ref="A118:H118"/>
    <mergeCell ref="A119:H119"/>
    <mergeCell ref="A120:H120"/>
    <mergeCell ref="A121:H121"/>
    <mergeCell ref="A123:H123"/>
    <mergeCell ref="A124:H124"/>
    <mergeCell ref="A111:H111"/>
    <mergeCell ref="A109:H109"/>
    <mergeCell ref="D91:F91"/>
  </mergeCells>
  <printOptions horizontalCentered="1"/>
  <pageMargins left="0.55118110236220474" right="0.43307086614173229" top="0.86614173228346458" bottom="0.78740157480314965" header="0.31496062992125984" footer="0.31496062992125984"/>
  <pageSetup paperSize="9" scale="49" fitToHeight="0" orientation="portrait" r:id="rId1"/>
  <headerFooter alignWithMargins="0">
    <oddFooter>&amp;RData: &amp;D
&amp;F
Pág.&amp;P/&amp;N</oddFooter>
  </headerFooter>
  <rowBreaks count="3" manualBreakCount="3">
    <brk id="43" max="16383" man="1"/>
    <brk id="73" max="16383" man="1"/>
    <brk id="9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Relatório Sintético</vt:lpstr>
      <vt:lpstr>'Relatório Sintético'!Area_de_impressao</vt:lpstr>
      <vt:lpstr>'Relatório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Raphael Freire</dc:creator>
  <cp:lastModifiedBy>Agenor Ferreira de Sousa</cp:lastModifiedBy>
  <cp:lastPrinted>2019-12-10T14:07:57Z</cp:lastPrinted>
  <dcterms:created xsi:type="dcterms:W3CDTF">2018-01-03T12:12:38Z</dcterms:created>
  <dcterms:modified xsi:type="dcterms:W3CDTF">2019-12-10T14:08:06Z</dcterms:modified>
</cp:coreProperties>
</file>