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PL\LICITACOES 2018\COORD LICIT 2018\EDITAIS 2018\PREGAO\EDITAIS COM NUMERACAO 2018\PE 12 SERV LIMP E MANUT PISCINA EEFD- AMPLA PART- HAB COMP - 052044-17-63\"/>
    </mc:Choice>
  </mc:AlternateContent>
  <xr:revisionPtr revIDLastSave="0" documentId="13_ncr:1_{1373F0CA-3807-42BA-B04B-6B42C1E1E0EC}" xr6:coauthVersionLast="34" xr6:coauthVersionMax="34" xr10:uidLastSave="{00000000-0000-0000-0000-000000000000}"/>
  <bookViews>
    <workbookView xWindow="0" yWindow="0" windowWidth="28800" windowHeight="14025" xr2:uid="{00000000-000D-0000-FFFF-FFFF00000000}"/>
  </bookViews>
  <sheets>
    <sheet name="IMR" sheetId="1" r:id="rId1"/>
  </sheets>
  <definedNames>
    <definedName name="_xlnm.Print_Area" localSheetId="0">IMR!$A$1:$N$72</definedName>
  </definedNames>
  <calcPr calcId="179021"/>
</workbook>
</file>

<file path=xl/calcChain.xml><?xml version="1.0" encoding="utf-8"?>
<calcChain xmlns="http://schemas.openxmlformats.org/spreadsheetml/2006/main">
  <c r="M61" i="1" l="1"/>
  <c r="H58" i="1"/>
  <c r="L60" i="1" s="1"/>
  <c r="L61" i="1" s="1"/>
  <c r="C58" i="1"/>
  <c r="L62" i="1" s="1"/>
  <c r="E58" i="1"/>
  <c r="I56" i="1"/>
  <c r="I5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M62" i="1" l="1"/>
  <c r="I58" i="1"/>
  <c r="H46" i="1"/>
  <c r="E46" i="1"/>
  <c r="L51" i="1" s="1"/>
  <c r="C46" i="1"/>
  <c r="L47" i="1" l="1"/>
  <c r="L48" i="1"/>
  <c r="L50" i="1"/>
  <c r="I46" i="1"/>
  <c r="L49" i="1" l="1"/>
  <c r="M51" i="1" s="1"/>
  <c r="M50" i="1"/>
  <c r="M65" i="1" s="1"/>
  <c r="M66" i="1" s="1"/>
</calcChain>
</file>

<file path=xl/sharedStrings.xml><?xml version="1.0" encoding="utf-8"?>
<sst xmlns="http://schemas.openxmlformats.org/spreadsheetml/2006/main" count="44" uniqueCount="40">
  <si>
    <t>s</t>
  </si>
  <si>
    <t>S</t>
  </si>
  <si>
    <t>N</t>
  </si>
  <si>
    <t>n</t>
  </si>
  <si>
    <t>Na</t>
  </si>
  <si>
    <t>NA</t>
  </si>
  <si>
    <t>na</t>
  </si>
  <si>
    <t>nA</t>
  </si>
  <si>
    <t>Limpeza Diária Executada</t>
  </si>
  <si>
    <t>SIM</t>
  </si>
  <si>
    <t>NÃO</t>
  </si>
  <si>
    <t>N/A</t>
  </si>
  <si>
    <t>TOTAL DE DIAS AVALIADOS</t>
  </si>
  <si>
    <t>Feriado, Sabado ou  Domingo (dias em que Não se Aplica (N/A))</t>
  </si>
  <si>
    <t>TOTAL DE DIAS PARA CALCULO</t>
  </si>
  <si>
    <t>Total de dias em que ocorreu a limpeza</t>
  </si>
  <si>
    <t>Total de dias em que a limpeza deveria ocorrer mas houve falha</t>
  </si>
  <si>
    <t>TOTAL DE AVALIAÇÕES</t>
  </si>
  <si>
    <t>% de liberação de nota</t>
  </si>
  <si>
    <t>Valor Mensal Estimado do Contrato</t>
  </si>
  <si>
    <t>Valor Liberado para Pagamento</t>
  </si>
  <si>
    <t xml:space="preserve">UNIVERSIDADE FEDERAL DO RIO DE JANEIRO  </t>
  </si>
  <si>
    <t>PRÓ-REITORIA DE GESTÃO E GOVERNANÇA - PR6</t>
  </si>
  <si>
    <t>CONTRATO Nº:</t>
  </si>
  <si>
    <t>IMR</t>
  </si>
  <si>
    <t>Data:</t>
  </si>
  <si>
    <t>UNIDADE:</t>
  </si>
  <si>
    <t>CONTRATADA:</t>
  </si>
  <si>
    <t>FISCAL ADMINISTRATIVO:</t>
  </si>
  <si>
    <t>AVALIAÇÃO REFERENTE AO PERÍODO:</t>
  </si>
  <si>
    <t>INSTRUMENTO DE MEDIÇÃO DE RESULTADO - MANUTENÇÃO DE PISCINA</t>
  </si>
  <si>
    <t>Limpeza Quinzenal</t>
  </si>
  <si>
    <t>Numero de limpezas não realizadas por férias ou outros fatores (utilizados como Não de Aplica (N/A))</t>
  </si>
  <si>
    <t>Mensagens</t>
  </si>
  <si>
    <t>Fiscal Operacional</t>
  </si>
  <si>
    <t>Fiscal Administrativo</t>
  </si>
  <si>
    <t>Gestor PR-6</t>
  </si>
  <si>
    <t>Responsável da Contratada</t>
  </si>
  <si>
    <t>Total de limpezas quinzenais Planejadas</t>
  </si>
  <si>
    <t>Total de limpezas quinzenais realizadas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</si>
</sst>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0" x14ac:knownFonts="1">
    <font>
      <sz val="10"/>
      <color theme="1"/>
      <name val="Spranq eco sans"/>
      <family val="2"/>
    </font>
    <font>
      <sz val="10"/>
      <color theme="1"/>
      <name val="Spranq eco sans"/>
      <family val="2"/>
    </font>
    <font>
      <b/>
      <sz val="10"/>
      <color theme="1"/>
      <name val="Spranq eco sans"/>
      <family val="2"/>
    </font>
    <font>
      <sz val="12"/>
      <color rgb="FF2F2F2F"/>
      <name val="Segoe UI"/>
      <family val="2"/>
    </font>
    <font>
      <sz val="10"/>
      <color theme="0"/>
      <name val="Spranq eco sans"/>
      <family val="2"/>
    </font>
    <font>
      <sz val="15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/>
    <xf numFmtId="0" fontId="0" fillId="2" borderId="2" xfId="0" applyFill="1" applyBorder="1" applyAlignment="1">
      <alignment horizontal="center"/>
    </xf>
    <xf numFmtId="0" fontId="3" fillId="2" borderId="1" xfId="0" applyFont="1" applyFill="1" applyBorder="1"/>
    <xf numFmtId="0" fontId="3" fillId="2" borderId="3" xfId="0" applyFont="1" applyFill="1" applyBorder="1"/>
    <xf numFmtId="0" fontId="0" fillId="0" borderId="1" xfId="0" applyBorder="1" applyAlignment="1">
      <alignment horizontal="right" vertical="center"/>
    </xf>
    <xf numFmtId="10" fontId="0" fillId="0" borderId="1" xfId="1" applyNumberFormat="1" applyFont="1" applyBorder="1"/>
    <xf numFmtId="44" fontId="0" fillId="0" borderId="1" xfId="2" applyFont="1" applyBorder="1"/>
    <xf numFmtId="10" fontId="0" fillId="0" borderId="1" xfId="0" applyNumberFormat="1" applyBorder="1"/>
    <xf numFmtId="0" fontId="4" fillId="0" borderId="0" xfId="0" applyFont="1"/>
    <xf numFmtId="0" fontId="0" fillId="0" borderId="0" xfId="0" applyProtection="1"/>
    <xf numFmtId="0" fontId="0" fillId="0" borderId="0" xfId="0" applyBorder="1" applyProtection="1"/>
    <xf numFmtId="9" fontId="0" fillId="0" borderId="0" xfId="1" applyFont="1" applyBorder="1" applyProtection="1"/>
    <xf numFmtId="0" fontId="0" fillId="0" borderId="0" xfId="0" applyBorder="1" applyAlignment="1" applyProtection="1">
      <protection locked="0"/>
    </xf>
    <xf numFmtId="0" fontId="7" fillId="2" borderId="1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0" xfId="0" applyBorder="1" applyProtection="1"/>
    <xf numFmtId="0" fontId="0" fillId="0" borderId="11" xfId="0" applyBorder="1" applyProtection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left"/>
    </xf>
    <xf numFmtId="0" fontId="0" fillId="0" borderId="11" xfId="0" applyBorder="1" applyAlignment="1"/>
    <xf numFmtId="0" fontId="3" fillId="0" borderId="0" xfId="0" applyFont="1" applyBorder="1"/>
    <xf numFmtId="44" fontId="0" fillId="4" borderId="1" xfId="2" applyFont="1" applyFill="1" applyBorder="1" applyProtection="1"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right" vertical="center"/>
      <protection locked="0"/>
    </xf>
    <xf numFmtId="0" fontId="9" fillId="0" borderId="1" xfId="0" applyFont="1" applyBorder="1" applyAlignment="1" applyProtection="1">
      <alignment horizontal="center" vertical="top"/>
    </xf>
    <xf numFmtId="0" fontId="7" fillId="3" borderId="4" xfId="0" applyFont="1" applyFill="1" applyBorder="1" applyAlignment="1" applyProtection="1">
      <alignment horizontal="left" vertical="center"/>
    </xf>
    <xf numFmtId="0" fontId="7" fillId="3" borderId="6" xfId="0" applyFont="1" applyFill="1" applyBorder="1" applyAlignment="1" applyProtection="1">
      <alignment horizontal="left" vertical="center"/>
    </xf>
    <xf numFmtId="0" fontId="7" fillId="3" borderId="5" xfId="0" applyFont="1" applyFill="1" applyBorder="1" applyAlignment="1" applyProtection="1">
      <alignment horizontal="left" vertical="center"/>
    </xf>
    <xf numFmtId="0" fontId="9" fillId="3" borderId="8" xfId="0" applyFont="1" applyFill="1" applyBorder="1" applyAlignment="1" applyProtection="1">
      <alignment horizontal="left" vertical="center"/>
    </xf>
    <xf numFmtId="0" fontId="9" fillId="3" borderId="7" xfId="0" applyFont="1" applyFill="1" applyBorder="1" applyAlignment="1" applyProtection="1">
      <alignment horizontal="left" vertical="center"/>
    </xf>
    <xf numFmtId="0" fontId="9" fillId="3" borderId="9" xfId="0" applyFont="1" applyFill="1" applyBorder="1" applyAlignment="1" applyProtection="1">
      <alignment horizontal="left" vertical="center"/>
    </xf>
    <xf numFmtId="0" fontId="0" fillId="4" borderId="4" xfId="0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4" borderId="5" xfId="0" applyFill="1" applyBorder="1" applyAlignment="1" applyProtection="1">
      <alignment horizontal="left" vertical="center"/>
      <protection locked="0"/>
    </xf>
    <xf numFmtId="0" fontId="0" fillId="4" borderId="8" xfId="0" applyFill="1" applyBorder="1" applyAlignment="1" applyProtection="1">
      <alignment horizontal="left" vertical="center"/>
      <protection locked="0"/>
    </xf>
    <xf numFmtId="0" fontId="0" fillId="4" borderId="7" xfId="0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left" vertical="center"/>
    </xf>
    <xf numFmtId="0" fontId="7" fillId="2" borderId="6" xfId="0" applyFont="1" applyFill="1" applyBorder="1" applyAlignment="1" applyProtection="1">
      <alignment horizontal="left" vertical="center"/>
    </xf>
    <xf numFmtId="0" fontId="7" fillId="2" borderId="5" xfId="0" applyFont="1" applyFill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5" fillId="0" borderId="7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</cellXfs>
  <cellStyles count="3">
    <cellStyle name="Moeda" xfId="2" builtinId="4"/>
    <cellStyle name="Normal" xfId="0" builtinId="0"/>
    <cellStyle name="Porcentagem" xfId="1" builtinId="5"/>
  </cellStyles>
  <dxfs count="3">
    <dxf>
      <font>
        <b/>
        <i val="0"/>
        <color theme="2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133350</xdr:rowOff>
    </xdr:from>
    <xdr:to>
      <xdr:col>0</xdr:col>
      <xdr:colOff>762000</xdr:colOff>
      <xdr:row>2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33350"/>
          <a:ext cx="523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0</xdr:row>
      <xdr:rowOff>38100</xdr:rowOff>
    </xdr:from>
    <xdr:to>
      <xdr:col>3</xdr:col>
      <xdr:colOff>19050</xdr:colOff>
      <xdr:row>2</xdr:row>
      <xdr:rowOff>223924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8100"/>
          <a:ext cx="657225" cy="681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72"/>
  <sheetViews>
    <sheetView tabSelected="1" topLeftCell="A7" workbookViewId="0">
      <selection activeCell="M65" sqref="M65"/>
    </sheetView>
  </sheetViews>
  <sheetFormatPr defaultRowHeight="12.75" x14ac:dyDescent="0.2"/>
  <cols>
    <col min="1" max="1" width="3" customWidth="1"/>
    <col min="2" max="2" width="0.625" customWidth="1"/>
    <col min="3" max="3" width="5.625" customWidth="1"/>
    <col min="4" max="4" width="1" customWidth="1"/>
    <col min="5" max="5" width="5.625" customWidth="1"/>
    <col min="6" max="6" width="9" hidden="1" customWidth="1"/>
    <col min="7" max="7" width="1.125" customWidth="1"/>
    <col min="8" max="8" width="5.625" customWidth="1"/>
    <col min="12" max="12" width="14.625" customWidth="1"/>
    <col min="13" max="13" width="11.75" bestFit="1" customWidth="1"/>
    <col min="14" max="14" width="15.625" customWidth="1"/>
  </cols>
  <sheetData>
    <row r="1" spans="1:28" s="10" customFormat="1" ht="26.25" customHeight="1" x14ac:dyDescent="0.2">
      <c r="A1" s="53"/>
      <c r="B1" s="54"/>
      <c r="C1" s="54"/>
      <c r="D1" s="54"/>
      <c r="E1" s="59" t="s">
        <v>21</v>
      </c>
      <c r="F1" s="59"/>
      <c r="G1" s="59"/>
      <c r="H1" s="59"/>
      <c r="I1" s="59"/>
      <c r="J1" s="59"/>
      <c r="K1" s="59"/>
      <c r="L1" s="59"/>
      <c r="M1" s="59"/>
      <c r="N1" s="60"/>
    </row>
    <row r="2" spans="1:28" s="10" customFormat="1" x14ac:dyDescent="0.2">
      <c r="A2" s="55"/>
      <c r="B2" s="56"/>
      <c r="C2" s="56"/>
      <c r="D2" s="56"/>
      <c r="E2" s="43" t="s">
        <v>22</v>
      </c>
      <c r="F2" s="43"/>
      <c r="G2" s="43"/>
      <c r="H2" s="43"/>
      <c r="I2" s="43"/>
      <c r="J2" s="43"/>
      <c r="K2" s="43"/>
      <c r="L2" s="43"/>
      <c r="M2" s="43"/>
      <c r="N2" s="44"/>
    </row>
    <row r="3" spans="1:28" s="10" customFormat="1" ht="18.75" customHeight="1" x14ac:dyDescent="0.2">
      <c r="A3" s="57"/>
      <c r="B3" s="58"/>
      <c r="C3" s="58"/>
      <c r="D3" s="58"/>
      <c r="E3" s="45" t="s">
        <v>30</v>
      </c>
      <c r="F3" s="45"/>
      <c r="G3" s="45"/>
      <c r="H3" s="45"/>
      <c r="I3" s="45"/>
      <c r="J3" s="45"/>
      <c r="K3" s="45"/>
      <c r="L3" s="45"/>
      <c r="M3" s="45"/>
      <c r="N3" s="46"/>
    </row>
    <row r="4" spans="1:28" s="10" customFormat="1" ht="6" customHeight="1" x14ac:dyDescent="0.2">
      <c r="A4" s="18"/>
      <c r="B4" s="11"/>
      <c r="C4" s="11"/>
      <c r="D4" s="11"/>
      <c r="E4" s="11"/>
      <c r="F4" s="12"/>
      <c r="G4" s="11"/>
      <c r="H4" s="11"/>
      <c r="I4" s="11"/>
      <c r="J4" s="11"/>
      <c r="K4" s="11"/>
      <c r="L4" s="11"/>
      <c r="M4" s="11"/>
      <c r="N4" s="19"/>
    </row>
    <row r="5" spans="1:28" s="10" customFormat="1" ht="20.100000000000001" customHeight="1" x14ac:dyDescent="0.2">
      <c r="A5" s="47" t="s">
        <v>23</v>
      </c>
      <c r="B5" s="48"/>
      <c r="C5" s="48"/>
      <c r="D5" s="48"/>
      <c r="E5" s="49"/>
      <c r="F5" s="11"/>
      <c r="G5" s="11"/>
      <c r="H5" s="51"/>
      <c r="I5" s="52"/>
      <c r="J5" s="50" t="s">
        <v>24</v>
      </c>
      <c r="K5" s="50"/>
      <c r="L5" s="50"/>
      <c r="M5" s="14" t="s">
        <v>25</v>
      </c>
      <c r="N5" s="27"/>
    </row>
    <row r="6" spans="1:28" s="10" customFormat="1" ht="7.5" customHeight="1" x14ac:dyDescent="0.2">
      <c r="A6" s="18"/>
      <c r="B6" s="11"/>
      <c r="C6" s="11"/>
      <c r="D6" s="11"/>
      <c r="E6" s="11"/>
      <c r="F6" s="12"/>
      <c r="G6" s="11"/>
      <c r="H6" s="11"/>
      <c r="I6" s="11"/>
      <c r="J6" s="11"/>
      <c r="K6" s="11"/>
      <c r="L6" s="11"/>
      <c r="M6" s="11"/>
      <c r="N6" s="19"/>
    </row>
    <row r="7" spans="1:28" s="10" customFormat="1" ht="20.100000000000001" customHeight="1" x14ac:dyDescent="0.2">
      <c r="A7" s="29" t="s">
        <v>26</v>
      </c>
      <c r="B7" s="30"/>
      <c r="C7" s="30"/>
      <c r="D7" s="30"/>
      <c r="E7" s="31"/>
      <c r="F7" s="13"/>
      <c r="G7" s="13"/>
      <c r="H7" s="35"/>
      <c r="I7" s="36"/>
      <c r="J7" s="36"/>
      <c r="K7" s="36"/>
      <c r="L7" s="36"/>
      <c r="M7" s="36"/>
      <c r="N7" s="37"/>
    </row>
    <row r="8" spans="1:28" s="10" customFormat="1" ht="20.100000000000001" customHeight="1" x14ac:dyDescent="0.2">
      <c r="A8" s="29" t="s">
        <v>27</v>
      </c>
      <c r="B8" s="30"/>
      <c r="C8" s="30"/>
      <c r="D8" s="30"/>
      <c r="E8" s="31"/>
      <c r="F8" s="13"/>
      <c r="G8" s="13"/>
      <c r="H8" s="35"/>
      <c r="I8" s="36"/>
      <c r="J8" s="36"/>
      <c r="K8" s="36"/>
      <c r="L8" s="36"/>
      <c r="M8" s="36"/>
      <c r="N8" s="37"/>
    </row>
    <row r="9" spans="1:28" s="10" customFormat="1" ht="20.100000000000001" customHeight="1" x14ac:dyDescent="0.2">
      <c r="A9" s="32" t="s">
        <v>28</v>
      </c>
      <c r="B9" s="33"/>
      <c r="C9" s="33"/>
      <c r="D9" s="33"/>
      <c r="E9" s="34"/>
      <c r="F9" s="13"/>
      <c r="G9" s="13"/>
      <c r="H9" s="38"/>
      <c r="I9" s="39"/>
      <c r="J9" s="36"/>
      <c r="K9" s="36"/>
      <c r="L9" s="36"/>
      <c r="M9" s="36"/>
      <c r="N9" s="37"/>
    </row>
    <row r="10" spans="1:28" s="10" customFormat="1" ht="20.100000000000001" customHeight="1" x14ac:dyDescent="0.2">
      <c r="A10" s="29" t="s">
        <v>29</v>
      </c>
      <c r="B10" s="30"/>
      <c r="C10" s="30"/>
      <c r="D10" s="30"/>
      <c r="E10" s="30"/>
      <c r="F10" s="30"/>
      <c r="G10" s="30"/>
      <c r="H10" s="30"/>
      <c r="I10" s="31"/>
      <c r="J10" s="35"/>
      <c r="K10" s="36"/>
      <c r="L10" s="36"/>
      <c r="M10" s="36"/>
      <c r="N10" s="37"/>
    </row>
    <row r="11" spans="1:28" ht="6.75" customHeight="1" x14ac:dyDescent="0.2">
      <c r="A11" s="20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1"/>
    </row>
    <row r="12" spans="1:28" ht="15" customHeight="1" x14ac:dyDescent="0.2">
      <c r="A12" s="20"/>
      <c r="B12" s="16"/>
      <c r="C12" s="66" t="s">
        <v>8</v>
      </c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8"/>
    </row>
    <row r="13" spans="1:28" x14ac:dyDescent="0.2">
      <c r="A13" s="20"/>
      <c r="B13" s="16"/>
      <c r="C13" s="2" t="s">
        <v>9</v>
      </c>
      <c r="D13" s="17"/>
      <c r="E13" s="2" t="s">
        <v>10</v>
      </c>
      <c r="F13" s="17"/>
      <c r="G13" s="17"/>
      <c r="H13" s="2" t="s">
        <v>11</v>
      </c>
      <c r="I13" s="64" t="s">
        <v>33</v>
      </c>
      <c r="J13" s="65"/>
      <c r="K13" s="65"/>
      <c r="L13" s="65"/>
      <c r="M13" s="16"/>
      <c r="N13" s="21"/>
      <c r="AB13" s="9" t="s">
        <v>0</v>
      </c>
    </row>
    <row r="14" spans="1:28" x14ac:dyDescent="0.2">
      <c r="A14" s="1">
        <v>1</v>
      </c>
      <c r="B14" s="16"/>
      <c r="C14" s="26"/>
      <c r="D14" s="17"/>
      <c r="E14" s="26"/>
      <c r="F14" s="16"/>
      <c r="G14" s="16"/>
      <c r="H14" s="26"/>
      <c r="I14" s="61" t="str">
        <f t="shared" ref="I14:I44" si="0">IF(COUNTA(C14:H14)=0,"ATENÇÃO!! Avaliação precisa ser feita", (IF(COUNTA(C14:H14)&gt;1,"Dia avaliado duas Vezes ## VERIFIQUE ##","Dia Avaliado")))</f>
        <v>ATENÇÃO!! Avaliação precisa ser feita</v>
      </c>
      <c r="J14" s="61"/>
      <c r="K14" s="61"/>
      <c r="L14" s="61"/>
      <c r="M14" s="22"/>
      <c r="N14" s="23"/>
      <c r="AB14" s="9" t="s">
        <v>1</v>
      </c>
    </row>
    <row r="15" spans="1:28" x14ac:dyDescent="0.2">
      <c r="A15" s="1">
        <v>2</v>
      </c>
      <c r="B15" s="16"/>
      <c r="C15" s="26"/>
      <c r="D15" s="16"/>
      <c r="E15" s="26"/>
      <c r="F15" s="16"/>
      <c r="G15" s="16"/>
      <c r="H15" s="26"/>
      <c r="I15" s="61" t="str">
        <f t="shared" si="0"/>
        <v>ATENÇÃO!! Avaliação precisa ser feita</v>
      </c>
      <c r="J15" s="61"/>
      <c r="K15" s="61"/>
      <c r="L15" s="61"/>
      <c r="M15" s="22"/>
      <c r="N15" s="21"/>
      <c r="AB15" s="9" t="s">
        <v>2</v>
      </c>
    </row>
    <row r="16" spans="1:28" x14ac:dyDescent="0.2">
      <c r="A16" s="1">
        <v>3</v>
      </c>
      <c r="B16" s="16"/>
      <c r="C16" s="26"/>
      <c r="D16" s="16"/>
      <c r="E16" s="26"/>
      <c r="F16" s="16"/>
      <c r="G16" s="16"/>
      <c r="H16" s="26"/>
      <c r="I16" s="61" t="str">
        <f t="shared" si="0"/>
        <v>ATENÇÃO!! Avaliação precisa ser feita</v>
      </c>
      <c r="J16" s="61"/>
      <c r="K16" s="61"/>
      <c r="L16" s="61"/>
      <c r="M16" s="22"/>
      <c r="N16" s="21"/>
      <c r="AB16" s="9" t="s">
        <v>3</v>
      </c>
    </row>
    <row r="17" spans="1:28" x14ac:dyDescent="0.2">
      <c r="A17" s="1">
        <v>4</v>
      </c>
      <c r="B17" s="16"/>
      <c r="C17" s="26"/>
      <c r="D17" s="16"/>
      <c r="E17" s="26"/>
      <c r="F17" s="16"/>
      <c r="G17" s="16"/>
      <c r="H17" s="26"/>
      <c r="I17" s="61" t="str">
        <f t="shared" si="0"/>
        <v>ATENÇÃO!! Avaliação precisa ser feita</v>
      </c>
      <c r="J17" s="61"/>
      <c r="K17" s="61"/>
      <c r="L17" s="61"/>
      <c r="M17" s="22"/>
      <c r="N17" s="21"/>
      <c r="AB17" s="9" t="s">
        <v>6</v>
      </c>
    </row>
    <row r="18" spans="1:28" x14ac:dyDescent="0.2">
      <c r="A18" s="1">
        <v>5</v>
      </c>
      <c r="B18" s="16"/>
      <c r="C18" s="26"/>
      <c r="D18" s="16"/>
      <c r="E18" s="26"/>
      <c r="F18" s="16"/>
      <c r="G18" s="16"/>
      <c r="H18" s="26"/>
      <c r="I18" s="61" t="str">
        <f t="shared" si="0"/>
        <v>ATENÇÃO!! Avaliação precisa ser feita</v>
      </c>
      <c r="J18" s="61"/>
      <c r="K18" s="61"/>
      <c r="L18" s="61"/>
      <c r="M18" s="22"/>
      <c r="N18" s="21"/>
      <c r="AB18" s="9" t="s">
        <v>4</v>
      </c>
    </row>
    <row r="19" spans="1:28" x14ac:dyDescent="0.2">
      <c r="A19" s="1">
        <v>6</v>
      </c>
      <c r="B19" s="16"/>
      <c r="C19" s="26"/>
      <c r="D19" s="16"/>
      <c r="E19" s="26"/>
      <c r="F19" s="16"/>
      <c r="G19" s="16"/>
      <c r="H19" s="26"/>
      <c r="I19" s="61" t="str">
        <f t="shared" si="0"/>
        <v>ATENÇÃO!! Avaliação precisa ser feita</v>
      </c>
      <c r="J19" s="61"/>
      <c r="K19" s="61"/>
      <c r="L19" s="61"/>
      <c r="M19" s="22"/>
      <c r="N19" s="21"/>
      <c r="AB19" s="9" t="s">
        <v>7</v>
      </c>
    </row>
    <row r="20" spans="1:28" x14ac:dyDescent="0.2">
      <c r="A20" s="1">
        <v>7</v>
      </c>
      <c r="B20" s="16"/>
      <c r="C20" s="26"/>
      <c r="D20" s="16"/>
      <c r="E20" s="26"/>
      <c r="F20" s="16"/>
      <c r="G20" s="16"/>
      <c r="H20" s="26"/>
      <c r="I20" s="61" t="str">
        <f t="shared" si="0"/>
        <v>ATENÇÃO!! Avaliação precisa ser feita</v>
      </c>
      <c r="J20" s="61"/>
      <c r="K20" s="61"/>
      <c r="L20" s="61"/>
      <c r="M20" s="22"/>
      <c r="N20" s="21"/>
      <c r="AB20" s="9" t="s">
        <v>5</v>
      </c>
    </row>
    <row r="21" spans="1:28" x14ac:dyDescent="0.2">
      <c r="A21" s="1">
        <v>8</v>
      </c>
      <c r="B21" s="16"/>
      <c r="C21" s="26"/>
      <c r="D21" s="16"/>
      <c r="E21" s="26"/>
      <c r="F21" s="16"/>
      <c r="G21" s="16"/>
      <c r="H21" s="26"/>
      <c r="I21" s="61" t="str">
        <f t="shared" si="0"/>
        <v>ATENÇÃO!! Avaliação precisa ser feita</v>
      </c>
      <c r="J21" s="61"/>
      <c r="K21" s="61"/>
      <c r="L21" s="61"/>
      <c r="M21" s="22"/>
      <c r="N21" s="21"/>
    </row>
    <row r="22" spans="1:28" x14ac:dyDescent="0.2">
      <c r="A22" s="1">
        <v>9</v>
      </c>
      <c r="B22" s="16"/>
      <c r="C22" s="26"/>
      <c r="D22" s="16"/>
      <c r="E22" s="26"/>
      <c r="F22" s="16"/>
      <c r="G22" s="16"/>
      <c r="H22" s="26"/>
      <c r="I22" s="61" t="str">
        <f t="shared" si="0"/>
        <v>ATENÇÃO!! Avaliação precisa ser feita</v>
      </c>
      <c r="J22" s="61"/>
      <c r="K22" s="61"/>
      <c r="L22" s="61"/>
      <c r="M22" s="22"/>
      <c r="N22" s="21"/>
    </row>
    <row r="23" spans="1:28" x14ac:dyDescent="0.2">
      <c r="A23" s="1">
        <v>10</v>
      </c>
      <c r="B23" s="16"/>
      <c r="C23" s="26"/>
      <c r="D23" s="16"/>
      <c r="E23" s="26"/>
      <c r="F23" s="16"/>
      <c r="G23" s="16"/>
      <c r="H23" s="26"/>
      <c r="I23" s="61" t="str">
        <f t="shared" si="0"/>
        <v>ATENÇÃO!! Avaliação precisa ser feita</v>
      </c>
      <c r="J23" s="61"/>
      <c r="K23" s="61"/>
      <c r="L23" s="61"/>
      <c r="M23" s="22"/>
      <c r="N23" s="21"/>
    </row>
    <row r="24" spans="1:28" x14ac:dyDescent="0.2">
      <c r="A24" s="1">
        <v>11</v>
      </c>
      <c r="B24" s="16"/>
      <c r="C24" s="26"/>
      <c r="D24" s="16"/>
      <c r="E24" s="26"/>
      <c r="F24" s="16"/>
      <c r="G24" s="16"/>
      <c r="H24" s="26"/>
      <c r="I24" s="61" t="str">
        <f t="shared" si="0"/>
        <v>ATENÇÃO!! Avaliação precisa ser feita</v>
      </c>
      <c r="J24" s="61"/>
      <c r="K24" s="61"/>
      <c r="L24" s="61"/>
      <c r="M24" s="22"/>
      <c r="N24" s="21"/>
    </row>
    <row r="25" spans="1:28" x14ac:dyDescent="0.2">
      <c r="A25" s="1">
        <v>12</v>
      </c>
      <c r="B25" s="16"/>
      <c r="C25" s="26"/>
      <c r="D25" s="16"/>
      <c r="E25" s="26"/>
      <c r="F25" s="16"/>
      <c r="G25" s="16"/>
      <c r="H25" s="26"/>
      <c r="I25" s="61" t="str">
        <f t="shared" si="0"/>
        <v>ATENÇÃO!! Avaliação precisa ser feita</v>
      </c>
      <c r="J25" s="61"/>
      <c r="K25" s="61"/>
      <c r="L25" s="61"/>
      <c r="M25" s="22"/>
      <c r="N25" s="21"/>
    </row>
    <row r="26" spans="1:28" x14ac:dyDescent="0.2">
      <c r="A26" s="1">
        <v>13</v>
      </c>
      <c r="B26" s="16"/>
      <c r="C26" s="26"/>
      <c r="D26" s="16"/>
      <c r="E26" s="26"/>
      <c r="F26" s="16"/>
      <c r="G26" s="16"/>
      <c r="H26" s="26"/>
      <c r="I26" s="61" t="str">
        <f t="shared" si="0"/>
        <v>ATENÇÃO!! Avaliação precisa ser feita</v>
      </c>
      <c r="J26" s="61"/>
      <c r="K26" s="61"/>
      <c r="L26" s="61"/>
      <c r="M26" s="22"/>
      <c r="N26" s="21"/>
    </row>
    <row r="27" spans="1:28" x14ac:dyDescent="0.2">
      <c r="A27" s="1">
        <v>14</v>
      </c>
      <c r="B27" s="16"/>
      <c r="C27" s="26"/>
      <c r="D27" s="16"/>
      <c r="E27" s="26"/>
      <c r="F27" s="16"/>
      <c r="G27" s="16"/>
      <c r="H27" s="26"/>
      <c r="I27" s="61" t="str">
        <f t="shared" si="0"/>
        <v>ATENÇÃO!! Avaliação precisa ser feita</v>
      </c>
      <c r="J27" s="61"/>
      <c r="K27" s="61"/>
      <c r="L27" s="61"/>
      <c r="M27" s="22"/>
      <c r="N27" s="21"/>
    </row>
    <row r="28" spans="1:28" x14ac:dyDescent="0.2">
      <c r="A28" s="1">
        <v>15</v>
      </c>
      <c r="B28" s="16"/>
      <c r="C28" s="26"/>
      <c r="D28" s="16"/>
      <c r="E28" s="26"/>
      <c r="F28" s="16"/>
      <c r="G28" s="16"/>
      <c r="H28" s="26"/>
      <c r="I28" s="61" t="str">
        <f t="shared" si="0"/>
        <v>ATENÇÃO!! Avaliação precisa ser feita</v>
      </c>
      <c r="J28" s="61"/>
      <c r="K28" s="61"/>
      <c r="L28" s="61"/>
      <c r="M28" s="22"/>
      <c r="N28" s="21"/>
    </row>
    <row r="29" spans="1:28" x14ac:dyDescent="0.2">
      <c r="A29" s="1">
        <v>16</v>
      </c>
      <c r="B29" s="16"/>
      <c r="C29" s="26"/>
      <c r="D29" s="16"/>
      <c r="E29" s="26"/>
      <c r="F29" s="16"/>
      <c r="G29" s="16"/>
      <c r="H29" s="26"/>
      <c r="I29" s="61" t="str">
        <f t="shared" si="0"/>
        <v>ATENÇÃO!! Avaliação precisa ser feita</v>
      </c>
      <c r="J29" s="61"/>
      <c r="K29" s="61"/>
      <c r="L29" s="61"/>
      <c r="M29" s="22"/>
      <c r="N29" s="21"/>
    </row>
    <row r="30" spans="1:28" x14ac:dyDescent="0.2">
      <c r="A30" s="1">
        <v>17</v>
      </c>
      <c r="B30" s="16"/>
      <c r="C30" s="26"/>
      <c r="D30" s="16"/>
      <c r="E30" s="26"/>
      <c r="F30" s="16"/>
      <c r="G30" s="16"/>
      <c r="H30" s="26"/>
      <c r="I30" s="61" t="str">
        <f t="shared" si="0"/>
        <v>ATENÇÃO!! Avaliação precisa ser feita</v>
      </c>
      <c r="J30" s="61"/>
      <c r="K30" s="61"/>
      <c r="L30" s="61"/>
      <c r="M30" s="22"/>
      <c r="N30" s="21"/>
    </row>
    <row r="31" spans="1:28" x14ac:dyDescent="0.2">
      <c r="A31" s="1">
        <v>18</v>
      </c>
      <c r="B31" s="16"/>
      <c r="C31" s="26"/>
      <c r="D31" s="16"/>
      <c r="E31" s="26"/>
      <c r="F31" s="16"/>
      <c r="G31" s="16"/>
      <c r="H31" s="26"/>
      <c r="I31" s="61" t="str">
        <f t="shared" si="0"/>
        <v>ATENÇÃO!! Avaliação precisa ser feita</v>
      </c>
      <c r="J31" s="61"/>
      <c r="K31" s="61"/>
      <c r="L31" s="61"/>
      <c r="M31" s="22"/>
      <c r="N31" s="21"/>
    </row>
    <row r="32" spans="1:28" x14ac:dyDescent="0.2">
      <c r="A32" s="1">
        <v>19</v>
      </c>
      <c r="B32" s="16"/>
      <c r="C32" s="26"/>
      <c r="D32" s="16"/>
      <c r="E32" s="26"/>
      <c r="F32" s="16"/>
      <c r="G32" s="16"/>
      <c r="H32" s="26"/>
      <c r="I32" s="61" t="str">
        <f t="shared" si="0"/>
        <v>ATENÇÃO!! Avaliação precisa ser feita</v>
      </c>
      <c r="J32" s="61"/>
      <c r="K32" s="61"/>
      <c r="L32" s="61"/>
      <c r="M32" s="22"/>
      <c r="N32" s="21"/>
    </row>
    <row r="33" spans="1:14" x14ac:dyDescent="0.2">
      <c r="A33" s="1">
        <v>20</v>
      </c>
      <c r="B33" s="16"/>
      <c r="C33" s="26"/>
      <c r="D33" s="16"/>
      <c r="E33" s="26"/>
      <c r="F33" s="16"/>
      <c r="G33" s="16"/>
      <c r="H33" s="26"/>
      <c r="I33" s="61" t="str">
        <f t="shared" si="0"/>
        <v>ATENÇÃO!! Avaliação precisa ser feita</v>
      </c>
      <c r="J33" s="61"/>
      <c r="K33" s="61"/>
      <c r="L33" s="61"/>
      <c r="M33" s="22"/>
      <c r="N33" s="21"/>
    </row>
    <row r="34" spans="1:14" x14ac:dyDescent="0.2">
      <c r="A34" s="1">
        <v>21</v>
      </c>
      <c r="B34" s="16"/>
      <c r="C34" s="26"/>
      <c r="D34" s="16"/>
      <c r="E34" s="26"/>
      <c r="F34" s="16"/>
      <c r="G34" s="16"/>
      <c r="H34" s="26"/>
      <c r="I34" s="61" t="str">
        <f t="shared" si="0"/>
        <v>ATENÇÃO!! Avaliação precisa ser feita</v>
      </c>
      <c r="J34" s="61"/>
      <c r="K34" s="61"/>
      <c r="L34" s="61"/>
      <c r="M34" s="22"/>
      <c r="N34" s="21"/>
    </row>
    <row r="35" spans="1:14" x14ac:dyDescent="0.2">
      <c r="A35" s="1">
        <v>22</v>
      </c>
      <c r="B35" s="16"/>
      <c r="C35" s="26"/>
      <c r="D35" s="16"/>
      <c r="E35" s="26"/>
      <c r="F35" s="16"/>
      <c r="G35" s="16"/>
      <c r="H35" s="26"/>
      <c r="I35" s="61" t="str">
        <f t="shared" si="0"/>
        <v>ATENÇÃO!! Avaliação precisa ser feita</v>
      </c>
      <c r="J35" s="61"/>
      <c r="K35" s="61"/>
      <c r="L35" s="61"/>
      <c r="M35" s="22"/>
      <c r="N35" s="21"/>
    </row>
    <row r="36" spans="1:14" x14ac:dyDescent="0.2">
      <c r="A36" s="1">
        <v>23</v>
      </c>
      <c r="B36" s="16"/>
      <c r="C36" s="26"/>
      <c r="D36" s="16"/>
      <c r="E36" s="26"/>
      <c r="F36" s="16"/>
      <c r="G36" s="16"/>
      <c r="H36" s="26"/>
      <c r="I36" s="61" t="str">
        <f t="shared" si="0"/>
        <v>ATENÇÃO!! Avaliação precisa ser feita</v>
      </c>
      <c r="J36" s="61"/>
      <c r="K36" s="61"/>
      <c r="L36" s="61"/>
      <c r="M36" s="22"/>
      <c r="N36" s="21"/>
    </row>
    <row r="37" spans="1:14" x14ac:dyDescent="0.2">
      <c r="A37" s="1">
        <v>24</v>
      </c>
      <c r="B37" s="16"/>
      <c r="C37" s="26"/>
      <c r="D37" s="16"/>
      <c r="E37" s="26"/>
      <c r="F37" s="16"/>
      <c r="G37" s="16"/>
      <c r="H37" s="26"/>
      <c r="I37" s="61" t="str">
        <f t="shared" si="0"/>
        <v>ATENÇÃO!! Avaliação precisa ser feita</v>
      </c>
      <c r="J37" s="61"/>
      <c r="K37" s="61"/>
      <c r="L37" s="61"/>
      <c r="M37" s="22"/>
      <c r="N37" s="21"/>
    </row>
    <row r="38" spans="1:14" x14ac:dyDescent="0.2">
      <c r="A38" s="1">
        <v>25</v>
      </c>
      <c r="B38" s="16"/>
      <c r="C38" s="26"/>
      <c r="D38" s="16"/>
      <c r="E38" s="26"/>
      <c r="F38" s="16"/>
      <c r="G38" s="16"/>
      <c r="H38" s="26"/>
      <c r="I38" s="61" t="str">
        <f t="shared" si="0"/>
        <v>ATENÇÃO!! Avaliação precisa ser feita</v>
      </c>
      <c r="J38" s="61"/>
      <c r="K38" s="61"/>
      <c r="L38" s="61"/>
      <c r="M38" s="22"/>
      <c r="N38" s="21"/>
    </row>
    <row r="39" spans="1:14" x14ac:dyDescent="0.2">
      <c r="A39" s="1">
        <v>26</v>
      </c>
      <c r="B39" s="16"/>
      <c r="C39" s="26"/>
      <c r="D39" s="16"/>
      <c r="E39" s="26"/>
      <c r="F39" s="16"/>
      <c r="G39" s="16"/>
      <c r="H39" s="26"/>
      <c r="I39" s="61" t="str">
        <f t="shared" si="0"/>
        <v>ATENÇÃO!! Avaliação precisa ser feita</v>
      </c>
      <c r="J39" s="61"/>
      <c r="K39" s="61"/>
      <c r="L39" s="61"/>
      <c r="M39" s="22"/>
      <c r="N39" s="21"/>
    </row>
    <row r="40" spans="1:14" x14ac:dyDescent="0.2">
      <c r="A40" s="1">
        <v>27</v>
      </c>
      <c r="B40" s="16"/>
      <c r="C40" s="26"/>
      <c r="D40" s="16"/>
      <c r="E40" s="26"/>
      <c r="F40" s="16"/>
      <c r="G40" s="16"/>
      <c r="H40" s="26"/>
      <c r="I40" s="61" t="str">
        <f t="shared" si="0"/>
        <v>ATENÇÃO!! Avaliação precisa ser feita</v>
      </c>
      <c r="J40" s="61"/>
      <c r="K40" s="61"/>
      <c r="L40" s="61"/>
      <c r="M40" s="22"/>
      <c r="N40" s="21"/>
    </row>
    <row r="41" spans="1:14" x14ac:dyDescent="0.2">
      <c r="A41" s="1">
        <v>28</v>
      </c>
      <c r="B41" s="16"/>
      <c r="C41" s="26"/>
      <c r="D41" s="16"/>
      <c r="E41" s="26"/>
      <c r="F41" s="16"/>
      <c r="G41" s="16"/>
      <c r="H41" s="26"/>
      <c r="I41" s="61" t="str">
        <f t="shared" si="0"/>
        <v>ATENÇÃO!! Avaliação precisa ser feita</v>
      </c>
      <c r="J41" s="61"/>
      <c r="K41" s="61"/>
      <c r="L41" s="61"/>
      <c r="M41" s="22"/>
      <c r="N41" s="21"/>
    </row>
    <row r="42" spans="1:14" x14ac:dyDescent="0.2">
      <c r="A42" s="1">
        <v>29</v>
      </c>
      <c r="B42" s="16"/>
      <c r="C42" s="26"/>
      <c r="D42" s="16"/>
      <c r="E42" s="26"/>
      <c r="F42" s="16"/>
      <c r="G42" s="16"/>
      <c r="H42" s="26"/>
      <c r="I42" s="61" t="str">
        <f t="shared" si="0"/>
        <v>ATENÇÃO!! Avaliação precisa ser feita</v>
      </c>
      <c r="J42" s="61"/>
      <c r="K42" s="61"/>
      <c r="L42" s="61"/>
      <c r="M42" s="22"/>
      <c r="N42" s="21"/>
    </row>
    <row r="43" spans="1:14" x14ac:dyDescent="0.2">
      <c r="A43" s="1">
        <v>30</v>
      </c>
      <c r="B43" s="16"/>
      <c r="C43" s="26"/>
      <c r="D43" s="16"/>
      <c r="E43" s="26"/>
      <c r="F43" s="16"/>
      <c r="G43" s="16"/>
      <c r="H43" s="26"/>
      <c r="I43" s="61" t="str">
        <f t="shared" si="0"/>
        <v>ATENÇÃO!! Avaliação precisa ser feita</v>
      </c>
      <c r="J43" s="61"/>
      <c r="K43" s="61"/>
      <c r="L43" s="61"/>
      <c r="M43" s="22"/>
      <c r="N43" s="21"/>
    </row>
    <row r="44" spans="1:14" x14ac:dyDescent="0.2">
      <c r="A44" s="1">
        <v>31</v>
      </c>
      <c r="B44" s="16"/>
      <c r="C44" s="26"/>
      <c r="D44" s="16"/>
      <c r="E44" s="26"/>
      <c r="F44" s="16"/>
      <c r="G44" s="16"/>
      <c r="H44" s="26"/>
      <c r="I44" s="61" t="str">
        <f t="shared" si="0"/>
        <v>ATENÇÃO!! Avaliação precisa ser feita</v>
      </c>
      <c r="J44" s="61"/>
      <c r="K44" s="61"/>
      <c r="L44" s="61"/>
      <c r="M44" s="22"/>
      <c r="N44" s="21"/>
    </row>
    <row r="45" spans="1:14" ht="6.75" customHeight="1" x14ac:dyDescent="0.2">
      <c r="A45" s="20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21"/>
    </row>
    <row r="46" spans="1:14" ht="17.25" x14ac:dyDescent="0.3">
      <c r="A46" s="20"/>
      <c r="B46" s="16"/>
      <c r="C46" s="4">
        <f>COUNTIF(C14:C44,"s")</f>
        <v>0</v>
      </c>
      <c r="D46" s="24"/>
      <c r="E46" s="4">
        <f>COUNTIF(E14:E44,"N")</f>
        <v>0</v>
      </c>
      <c r="F46" s="16"/>
      <c r="G46" s="16"/>
      <c r="H46" s="4">
        <f>COUNTIF(H14:H44,"Na")</f>
        <v>0</v>
      </c>
      <c r="I46" s="62" t="str">
        <f>IF(+(C46+E46+H46)&gt;31,"Numero de dias Avaliados Superior a 31 dias"," ")</f>
        <v xml:space="preserve"> </v>
      </c>
      <c r="J46" s="62"/>
      <c r="K46" s="62"/>
      <c r="L46" s="62"/>
      <c r="M46" s="62"/>
      <c r="N46" s="63"/>
    </row>
    <row r="47" spans="1:14" ht="17.25" customHeight="1" x14ac:dyDescent="0.2">
      <c r="A47" s="42" t="s">
        <v>12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5">
        <f>+H46+E46+C46</f>
        <v>0</v>
      </c>
      <c r="M47" s="16"/>
      <c r="N47" s="21"/>
    </row>
    <row r="48" spans="1:14" ht="33" customHeight="1" x14ac:dyDescent="0.2">
      <c r="A48" s="41" t="s">
        <v>13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5">
        <f>+H46</f>
        <v>0</v>
      </c>
      <c r="M48" s="16"/>
      <c r="N48" s="21"/>
    </row>
    <row r="49" spans="1:14" ht="15.75" customHeight="1" x14ac:dyDescent="0.2">
      <c r="A49" s="42" t="s">
        <v>14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">
        <f>+L47-L48</f>
        <v>0</v>
      </c>
      <c r="M49" s="6">
        <v>0.98499999999999999</v>
      </c>
      <c r="N49" s="21"/>
    </row>
    <row r="50" spans="1:14" ht="18" customHeight="1" x14ac:dyDescent="0.2">
      <c r="A50" s="42" t="s">
        <v>15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1">
        <f>+C46</f>
        <v>0</v>
      </c>
      <c r="M50" s="6" t="e">
        <f>+L50*M49/L49</f>
        <v>#DIV/0!</v>
      </c>
      <c r="N50" s="21"/>
    </row>
    <row r="51" spans="1:14" ht="27.75" customHeight="1" x14ac:dyDescent="0.2">
      <c r="A51" s="69" t="s">
        <v>16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1">
        <f>+E46</f>
        <v>0</v>
      </c>
      <c r="M51" s="6" t="e">
        <f>+L51*M49/L49</f>
        <v>#DIV/0!</v>
      </c>
      <c r="N51" s="21"/>
    </row>
    <row r="52" spans="1:14" ht="6" customHeight="1" x14ac:dyDescent="0.2">
      <c r="A52" s="20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21"/>
    </row>
    <row r="53" spans="1:14" ht="16.5" customHeight="1" x14ac:dyDescent="0.2">
      <c r="A53" s="20"/>
      <c r="B53" s="16"/>
      <c r="C53" s="66" t="s">
        <v>31</v>
      </c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8"/>
    </row>
    <row r="54" spans="1:14" x14ac:dyDescent="0.2">
      <c r="A54" s="20"/>
      <c r="B54" s="16"/>
      <c r="C54" s="2" t="s">
        <v>9</v>
      </c>
      <c r="D54" s="17"/>
      <c r="E54" s="2" t="s">
        <v>10</v>
      </c>
      <c r="F54" s="16"/>
      <c r="G54" s="16"/>
      <c r="H54" s="2" t="s">
        <v>11</v>
      </c>
      <c r="I54" s="64" t="s">
        <v>33</v>
      </c>
      <c r="J54" s="65"/>
      <c r="K54" s="65"/>
      <c r="L54" s="65"/>
      <c r="M54" s="16"/>
      <c r="N54" s="21"/>
    </row>
    <row r="55" spans="1:14" x14ac:dyDescent="0.2">
      <c r="A55" s="1">
        <v>1</v>
      </c>
      <c r="B55" s="16"/>
      <c r="C55" s="26"/>
      <c r="D55" s="17"/>
      <c r="E55" s="26"/>
      <c r="F55" s="16"/>
      <c r="G55" s="16"/>
      <c r="H55" s="26"/>
      <c r="I55" s="61" t="str">
        <f t="shared" ref="I55:I56" si="1">IF(COUNTA(C55:H55)=0,"ATENÇÃO!! Avaliação precisa ser feita", (IF(COUNTA(C55:H55)&gt;1,"Dia avaliado duas Vezes ## VERIFIQUE ##","Dia Avaliado")))</f>
        <v>ATENÇÃO!! Avaliação precisa ser feita</v>
      </c>
      <c r="J55" s="61"/>
      <c r="K55" s="61"/>
      <c r="L55" s="61"/>
      <c r="M55" s="16"/>
      <c r="N55" s="21"/>
    </row>
    <row r="56" spans="1:14" x14ac:dyDescent="0.2">
      <c r="A56" s="1">
        <v>2</v>
      </c>
      <c r="B56" s="16"/>
      <c r="C56" s="26"/>
      <c r="D56" s="17"/>
      <c r="E56" s="26"/>
      <c r="F56" s="16"/>
      <c r="G56" s="16"/>
      <c r="H56" s="26"/>
      <c r="I56" s="61" t="str">
        <f t="shared" si="1"/>
        <v>ATENÇÃO!! Avaliação precisa ser feita</v>
      </c>
      <c r="J56" s="61"/>
      <c r="K56" s="61"/>
      <c r="L56" s="61"/>
      <c r="M56" s="16"/>
      <c r="N56" s="21"/>
    </row>
    <row r="57" spans="1:14" ht="6" customHeight="1" x14ac:dyDescent="0.2">
      <c r="A57" s="20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21"/>
    </row>
    <row r="58" spans="1:14" ht="17.25" x14ac:dyDescent="0.3">
      <c r="A58" s="20"/>
      <c r="B58" s="16"/>
      <c r="C58" s="3">
        <f>COUNTIF(C55:C56,"s")</f>
        <v>0</v>
      </c>
      <c r="D58" s="24"/>
      <c r="E58" s="3">
        <f>COUNTIF(E55:E56,"n")</f>
        <v>0</v>
      </c>
      <c r="F58" s="16"/>
      <c r="G58" s="16"/>
      <c r="H58" s="3">
        <f>COUNTIF(H55:H56,"na")</f>
        <v>0</v>
      </c>
      <c r="I58" s="62" t="str">
        <f>IF(+(C58+E58+H58)&gt;2,"Numero de Avaliações Superior a 2 (duas)"," ")</f>
        <v xml:space="preserve"> </v>
      </c>
      <c r="J58" s="62"/>
      <c r="K58" s="62"/>
      <c r="L58" s="62"/>
      <c r="M58" s="62"/>
      <c r="N58" s="63"/>
    </row>
    <row r="59" spans="1:14" x14ac:dyDescent="0.2">
      <c r="A59" s="42" t="s">
        <v>17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1">
        <v>2</v>
      </c>
      <c r="M59" s="16"/>
      <c r="N59" s="21"/>
    </row>
    <row r="60" spans="1:14" ht="27" customHeight="1" x14ac:dyDescent="0.2">
      <c r="A60" s="41" t="s">
        <v>32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1">
        <f>+H58</f>
        <v>0</v>
      </c>
      <c r="M60" s="16"/>
      <c r="N60" s="21"/>
    </row>
    <row r="61" spans="1:14" x14ac:dyDescent="0.2">
      <c r="A61" s="42" t="s">
        <v>38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1">
        <f>+L59-L60</f>
        <v>2</v>
      </c>
      <c r="M61" s="8">
        <f>1-M49</f>
        <v>1.5000000000000013E-2</v>
      </c>
      <c r="N61" s="21"/>
    </row>
    <row r="62" spans="1:14" x14ac:dyDescent="0.2">
      <c r="A62" s="42" t="s">
        <v>39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1">
        <f>+C58</f>
        <v>0</v>
      </c>
      <c r="M62" s="6">
        <f>+L62*(M61/L61)</f>
        <v>0</v>
      </c>
      <c r="N62" s="21"/>
    </row>
    <row r="63" spans="1:14" x14ac:dyDescent="0.2">
      <c r="A63" s="20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21"/>
    </row>
    <row r="64" spans="1:14" x14ac:dyDescent="0.2">
      <c r="A64" s="20"/>
      <c r="B64" s="16"/>
      <c r="C64" s="16"/>
      <c r="D64" s="16"/>
      <c r="E64" s="16"/>
      <c r="F64" s="16"/>
      <c r="G64" s="16"/>
      <c r="H64" s="16"/>
      <c r="I64" s="16"/>
      <c r="J64" s="40" t="s">
        <v>19</v>
      </c>
      <c r="K64" s="40"/>
      <c r="L64" s="40"/>
      <c r="M64" s="25"/>
      <c r="N64" s="21"/>
    </row>
    <row r="65" spans="1:15" x14ac:dyDescent="0.2">
      <c r="A65" s="20"/>
      <c r="B65" s="16"/>
      <c r="C65" s="16"/>
      <c r="D65" s="16"/>
      <c r="E65" s="16"/>
      <c r="F65" s="16"/>
      <c r="G65" s="16"/>
      <c r="H65" s="16"/>
      <c r="I65" s="16"/>
      <c r="J65" s="40" t="s">
        <v>18</v>
      </c>
      <c r="K65" s="40"/>
      <c r="L65" s="40"/>
      <c r="M65" s="8" t="e">
        <f>+M62+M50</f>
        <v>#DIV/0!</v>
      </c>
      <c r="N65" s="21"/>
    </row>
    <row r="66" spans="1:15" x14ac:dyDescent="0.2">
      <c r="A66" s="20"/>
      <c r="B66" s="16"/>
      <c r="C66" s="16"/>
      <c r="D66" s="16"/>
      <c r="E66" s="16"/>
      <c r="F66" s="16"/>
      <c r="G66" s="16"/>
      <c r="H66" s="16"/>
      <c r="I66" s="16"/>
      <c r="J66" s="40" t="s">
        <v>20</v>
      </c>
      <c r="K66" s="40"/>
      <c r="L66" s="40"/>
      <c r="M66" s="7" t="e">
        <f>ROUND(+M64*M65,2)</f>
        <v>#DIV/0!</v>
      </c>
      <c r="N66" s="21"/>
    </row>
    <row r="67" spans="1:15" x14ac:dyDescent="0.2">
      <c r="A67" s="20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21"/>
    </row>
    <row r="68" spans="1:15" x14ac:dyDescent="0.2">
      <c r="A68" s="28" t="s">
        <v>34</v>
      </c>
      <c r="B68" s="28"/>
      <c r="C68" s="28"/>
      <c r="D68" s="28"/>
      <c r="E68" s="28"/>
      <c r="F68" s="28"/>
      <c r="G68" s="28"/>
      <c r="H68" s="28"/>
      <c r="I68" s="28" t="s">
        <v>35</v>
      </c>
      <c r="J68" s="28"/>
      <c r="K68" s="28" t="s">
        <v>36</v>
      </c>
      <c r="L68" s="28"/>
      <c r="M68" s="28" t="s">
        <v>37</v>
      </c>
      <c r="N68" s="28"/>
      <c r="O68" s="15"/>
    </row>
    <row r="69" spans="1:15" x14ac:dyDescent="0.2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15"/>
    </row>
    <row r="70" spans="1:15" x14ac:dyDescent="0.2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15"/>
    </row>
    <row r="71" spans="1:15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15"/>
    </row>
    <row r="72" spans="1:15" x14ac:dyDescent="0.2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15"/>
    </row>
  </sheetData>
  <sheetProtection algorithmName="SHA-512" hashValue="2MMalFGJnHmbS3U10ql/otNxY2+UfukWLQR+iwR+LVx3hZ1AUSzo2vgX+fHU2ptMQKZTEVx+aCLFhxjKX9skIA==" saltValue="OxALkbuwOOLgVIsf8VJIXg==" spinCount="100000" sheet="1" objects="1" scenarios="1"/>
  <mergeCells count="70">
    <mergeCell ref="A50:K50"/>
    <mergeCell ref="A51:K51"/>
    <mergeCell ref="A49:K49"/>
    <mergeCell ref="I43:L43"/>
    <mergeCell ref="I44:L44"/>
    <mergeCell ref="A47:K47"/>
    <mergeCell ref="A48:K48"/>
    <mergeCell ref="I46:N46"/>
    <mergeCell ref="I36:L36"/>
    <mergeCell ref="I20:L20"/>
    <mergeCell ref="I21:L21"/>
    <mergeCell ref="I22:L22"/>
    <mergeCell ref="I23:L23"/>
    <mergeCell ref="I24:L24"/>
    <mergeCell ref="I25:L25"/>
    <mergeCell ref="I31:L31"/>
    <mergeCell ref="I32:L32"/>
    <mergeCell ref="I33:L33"/>
    <mergeCell ref="I34:L34"/>
    <mergeCell ref="I35:L35"/>
    <mergeCell ref="I14:L14"/>
    <mergeCell ref="I15:L15"/>
    <mergeCell ref="I16:L16"/>
    <mergeCell ref="I17:L17"/>
    <mergeCell ref="I18:L18"/>
    <mergeCell ref="I13:L13"/>
    <mergeCell ref="I54:L54"/>
    <mergeCell ref="C12:N12"/>
    <mergeCell ref="C53:N53"/>
    <mergeCell ref="I19:L19"/>
    <mergeCell ref="I39:L39"/>
    <mergeCell ref="I40:L40"/>
    <mergeCell ref="I41:L41"/>
    <mergeCell ref="I42:L42"/>
    <mergeCell ref="I37:L37"/>
    <mergeCell ref="I38:L38"/>
    <mergeCell ref="I27:L27"/>
    <mergeCell ref="I28:L28"/>
    <mergeCell ref="I29:L29"/>
    <mergeCell ref="I30:L30"/>
    <mergeCell ref="I26:L26"/>
    <mergeCell ref="J64:L64"/>
    <mergeCell ref="J65:L65"/>
    <mergeCell ref="I55:L55"/>
    <mergeCell ref="I56:L56"/>
    <mergeCell ref="A59:K59"/>
    <mergeCell ref="I58:N58"/>
    <mergeCell ref="E2:N2"/>
    <mergeCell ref="E3:N3"/>
    <mergeCell ref="A5:E5"/>
    <mergeCell ref="J5:L5"/>
    <mergeCell ref="H5:I5"/>
    <mergeCell ref="A1:D3"/>
    <mergeCell ref="E1:N1"/>
    <mergeCell ref="M68:N72"/>
    <mergeCell ref="K68:L72"/>
    <mergeCell ref="I68:J72"/>
    <mergeCell ref="A68:H72"/>
    <mergeCell ref="A7:E7"/>
    <mergeCell ref="A8:E8"/>
    <mergeCell ref="A9:E9"/>
    <mergeCell ref="A10:I10"/>
    <mergeCell ref="H7:N7"/>
    <mergeCell ref="H8:N8"/>
    <mergeCell ref="H9:N9"/>
    <mergeCell ref="J10:N10"/>
    <mergeCell ref="J66:L66"/>
    <mergeCell ref="A60:K60"/>
    <mergeCell ref="A61:K61"/>
    <mergeCell ref="A62:K62"/>
  </mergeCells>
  <conditionalFormatting sqref="I14:N14 I14:M44 I55:L56">
    <cfRule type="containsText" dxfId="2" priority="11" operator="containsText" text="Dia avaliado duas Vezes ## VERIFIQUE ##">
      <formula>NOT(ISERROR(SEARCH("Dia avaliado duas Vezes ## VERIFIQUE ##",I14)))</formula>
    </cfRule>
    <cfRule type="containsText" dxfId="1" priority="12" operator="containsText" text="Dia Avaliado">
      <formula>NOT(ISERROR(SEARCH("Dia Avaliado",I14)))</formula>
    </cfRule>
  </conditionalFormatting>
  <conditionalFormatting sqref="I14:M44 I55:L56">
    <cfRule type="containsText" dxfId="0" priority="10" operator="containsText" text="ATENÇÃO!! Avaliação precisa ser feita">
      <formula>NOT(ISERROR(SEARCH("ATENÇÃO!! Avaliação precisa ser feita",I14)))</formula>
    </cfRule>
  </conditionalFormatting>
  <dataValidations count="5">
    <dataValidation type="list" showDropDown="1" showInputMessage="1" showErrorMessage="1" error="FAVOR MARCAR CELULA COM &quot;S&quot; OU &quot;s&quot;" prompt="Para marcar o serviço como executado Marque com &quot;S&quot; ou &quot;s&quot;" sqref="D14 D55:D56" xr:uid="{00000000-0002-0000-0000-000000000000}">
      <formula1>$AB$13:$AB$14</formula1>
    </dataValidation>
    <dataValidation type="list" showDropDown="1" showInputMessage="1" showErrorMessage="1" error="FAVOR MARCAR CELULA COM &quot;N&quot; OU &quot;n&quot;" prompt="Para marcar o serviço como executado Marque com &quot;N&quot; ou &quot;n&quot;" sqref="E15:E44" xr:uid="{00000000-0002-0000-0000-000001000000}">
      <formula1>$AB$15:$AB$16</formula1>
    </dataValidation>
    <dataValidation type="list" showDropDown="1" showInputMessage="1" showErrorMessage="1" error="FAVOR MARCAR CELULA COM &quot;S&quot; " prompt="Para marcar o serviço como executado Marque com &quot;S&quot;_x000a_" sqref="C14:C44 C55:C56" xr:uid="{00000000-0002-0000-0000-000002000000}">
      <formula1>$AB$13:$AB$14</formula1>
    </dataValidation>
    <dataValidation type="list" showDropDown="1" showInputMessage="1" showErrorMessage="1" error="FAVOR MARCAR CELULA COM &quot;N&quot; " prompt="Para marcar o serviço como executado Marque com &quot;N&quot; " sqref="E14 E55:E56" xr:uid="{00000000-0002-0000-0000-000003000000}">
      <formula1>$AB$15:$AB$16</formula1>
    </dataValidation>
    <dataValidation type="list" showDropDown="1" showInputMessage="1" showErrorMessage="1" error="FAVOR MARCAR CELULA COM &quot;NA&quot;" prompt="Para marcar o serviço como executado Marque com &quot;NA&quot;_x000a_" sqref="H14:H44 H55:H56" xr:uid="{00000000-0002-0000-0000-000004000000}">
      <formula1>$AB$17:$AB$20</formula1>
    </dataValidation>
  </dataValidations>
  <pageMargins left="0.93" right="0.11811023622047245" top="0.27" bottom="0.19685039370078741" header="0.15" footer="0.11811023622047245"/>
  <pageSetup paperSize="9" scale="8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IMR</vt:lpstr>
      <vt:lpstr>IMR!Area_de_impressao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marcelao</dc:creator>
  <cp:lastModifiedBy>Rodrigo Figueiredo da Gama</cp:lastModifiedBy>
  <cp:lastPrinted>2018-08-08T19:11:47Z</cp:lastPrinted>
  <dcterms:created xsi:type="dcterms:W3CDTF">2018-08-07T18:01:56Z</dcterms:created>
  <dcterms:modified xsi:type="dcterms:W3CDTF">2018-08-09T17:26:21Z</dcterms:modified>
</cp:coreProperties>
</file>